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autoCompressPictures="0"/>
  <mc:AlternateContent xmlns:mc="http://schemas.openxmlformats.org/markup-compatibility/2006">
    <mc:Choice Requires="x15">
      <x15ac:absPath xmlns:x15ac="http://schemas.microsoft.com/office/spreadsheetml/2010/11/ac" url="M:\02_観光企画班\01_花火大会\R8\02-1_業務委託関係\02_会場・警備\募集要項\"/>
    </mc:Choice>
  </mc:AlternateContent>
  <xr:revisionPtr revIDLastSave="0" documentId="13_ncr:1_{FDE2D1B7-5288-45CE-92FD-D291101C1D47}" xr6:coauthVersionLast="47" xr6:coauthVersionMax="47" xr10:uidLastSave="{00000000-0000-0000-0000-000000000000}"/>
  <bookViews>
    <workbookView xWindow="-19310" yWindow="340" windowWidth="19420" windowHeight="10300" tabRatio="606" xr2:uid="{00000000-000D-0000-FFFF-FFFF00000000}"/>
  </bookViews>
  <sheets>
    <sheet name="様式" sheetId="55" r:id="rId1"/>
    <sheet name="別紙１" sheetId="49" r:id="rId2"/>
    <sheet name="別紙２" sheetId="67" r:id="rId3"/>
    <sheet name="別紙３" sheetId="68" r:id="rId4"/>
  </sheets>
  <definedNames>
    <definedName name="_xlnm._FilterDatabase" localSheetId="2" hidden="1">別紙２!$A$3:$R$288</definedName>
    <definedName name="_xlnm.Print_Area" localSheetId="1">別紙１!$A$1:$G$103</definedName>
    <definedName name="_xlnm.Print_Area" localSheetId="2">別紙２!$A$1:$R$299</definedName>
    <definedName name="_xlnm.Print_Area" localSheetId="0">様式!$A$1:$I$48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J282" i="67" l="1"/>
  <c r="J281" i="67"/>
  <c r="J280" i="67"/>
  <c r="J278" i="67"/>
  <c r="J277" i="67"/>
  <c r="J276" i="67"/>
  <c r="J275" i="67"/>
  <c r="J274" i="67"/>
  <c r="J271" i="67"/>
  <c r="Q271" i="67"/>
  <c r="N270" i="67"/>
  <c r="Q270" i="67" s="1"/>
  <c r="G270" i="67"/>
  <c r="J270" i="67" s="1"/>
  <c r="N269" i="67"/>
  <c r="Q269" i="67" s="1"/>
  <c r="G269" i="67"/>
  <c r="J269" i="67" s="1"/>
  <c r="Q268" i="67"/>
  <c r="N268" i="67"/>
  <c r="G268" i="67"/>
  <c r="J268" i="67" s="1"/>
  <c r="N267" i="67"/>
  <c r="Q267" i="67" s="1"/>
  <c r="J267" i="67"/>
  <c r="G267" i="67"/>
  <c r="N266" i="67"/>
  <c r="Q266" i="67" s="1"/>
  <c r="G266" i="67"/>
  <c r="J266" i="67" s="1"/>
  <c r="Q265" i="67"/>
  <c r="N265" i="67"/>
  <c r="G265" i="67"/>
  <c r="J265" i="67" s="1"/>
  <c r="N264" i="67"/>
  <c r="Q264" i="67" s="1"/>
  <c r="J264" i="67"/>
  <c r="G264" i="67"/>
  <c r="N263" i="67"/>
  <c r="Q263" i="67" s="1"/>
  <c r="G263" i="67"/>
  <c r="J263" i="67" s="1"/>
  <c r="Q262" i="67"/>
  <c r="N262" i="67"/>
  <c r="G262" i="67"/>
  <c r="J262" i="67" s="1"/>
  <c r="N261" i="67"/>
  <c r="Q261" i="67" s="1"/>
  <c r="J261" i="67"/>
  <c r="G261" i="67"/>
  <c r="N260" i="67"/>
  <c r="Q260" i="67" s="1"/>
  <c r="G260" i="67"/>
  <c r="J260" i="67" s="1"/>
  <c r="Q259" i="67"/>
  <c r="N259" i="67"/>
  <c r="G259" i="67"/>
  <c r="J259" i="67" s="1"/>
  <c r="N258" i="67"/>
  <c r="Q258" i="67" s="1"/>
  <c r="J258" i="67"/>
  <c r="G258" i="67"/>
  <c r="N257" i="67"/>
  <c r="Q257" i="67" s="1"/>
  <c r="G257" i="67"/>
  <c r="J257" i="67" s="1"/>
  <c r="Q256" i="67"/>
  <c r="N256" i="67"/>
  <c r="G256" i="67"/>
  <c r="J256" i="67" s="1"/>
  <c r="N255" i="67"/>
  <c r="Q255" i="67" s="1"/>
  <c r="J255" i="67"/>
  <c r="G255" i="67"/>
  <c r="N254" i="67"/>
  <c r="Q254" i="67" s="1"/>
  <c r="G254" i="67"/>
  <c r="J254" i="67" s="1"/>
  <c r="Q253" i="67"/>
  <c r="N253" i="67"/>
  <c r="J253" i="67"/>
  <c r="G253" i="67"/>
  <c r="N252" i="67"/>
  <c r="Q252" i="67" s="1"/>
  <c r="J252" i="67"/>
  <c r="G252" i="67"/>
  <c r="N251" i="67"/>
  <c r="Q251" i="67" s="1"/>
  <c r="G251" i="67"/>
  <c r="J251" i="67" s="1"/>
  <c r="Q250" i="67"/>
  <c r="N250" i="67"/>
  <c r="J250" i="67"/>
  <c r="G250" i="67"/>
  <c r="N249" i="67"/>
  <c r="Q249" i="67" s="1"/>
  <c r="J249" i="67"/>
  <c r="G249" i="67"/>
  <c r="N248" i="67"/>
  <c r="Q248" i="67" s="1"/>
  <c r="G248" i="67"/>
  <c r="J248" i="67" s="1"/>
  <c r="Q247" i="67"/>
  <c r="N247" i="67"/>
  <c r="G247" i="67"/>
  <c r="J247" i="67" s="1"/>
  <c r="N246" i="67"/>
  <c r="Q246" i="67" s="1"/>
  <c r="J246" i="67"/>
  <c r="G246" i="67"/>
  <c r="N245" i="67"/>
  <c r="Q245" i="67" s="1"/>
  <c r="G245" i="67"/>
  <c r="J245" i="67" s="1"/>
  <c r="Q244" i="67"/>
  <c r="N244" i="67"/>
  <c r="G244" i="67"/>
  <c r="J244" i="67" s="1"/>
  <c r="N243" i="67"/>
  <c r="Q243" i="67" s="1"/>
  <c r="J243" i="67"/>
  <c r="G243" i="67"/>
  <c r="N242" i="67"/>
  <c r="Q242" i="67" s="1"/>
  <c r="G242" i="67"/>
  <c r="J242" i="67" s="1"/>
  <c r="Q241" i="67"/>
  <c r="N241" i="67"/>
  <c r="J241" i="67"/>
  <c r="G241" i="67"/>
  <c r="N240" i="67"/>
  <c r="Q240" i="67" s="1"/>
  <c r="J240" i="67"/>
  <c r="G240" i="67"/>
  <c r="N239" i="67"/>
  <c r="Q239" i="67" s="1"/>
  <c r="G239" i="67"/>
  <c r="J239" i="67" s="1"/>
  <c r="Q238" i="67"/>
  <c r="N238" i="67"/>
  <c r="J238" i="67"/>
  <c r="G238" i="67"/>
  <c r="N237" i="67"/>
  <c r="Q237" i="67" s="1"/>
  <c r="J237" i="67"/>
  <c r="G237" i="67"/>
  <c r="N236" i="67"/>
  <c r="Q236" i="67" s="1"/>
  <c r="G236" i="67"/>
  <c r="J236" i="67" s="1"/>
  <c r="Q235" i="67"/>
  <c r="N235" i="67"/>
  <c r="G235" i="67"/>
  <c r="J235" i="67" s="1"/>
  <c r="N234" i="67"/>
  <c r="Q234" i="67" s="1"/>
  <c r="J234" i="67"/>
  <c r="G234" i="67"/>
  <c r="N233" i="67"/>
  <c r="Q233" i="67" s="1"/>
  <c r="G233" i="67"/>
  <c r="J233" i="67" s="1"/>
  <c r="Q232" i="67"/>
  <c r="N232" i="67"/>
  <c r="G232" i="67"/>
  <c r="J232" i="67" s="1"/>
  <c r="N231" i="67"/>
  <c r="Q231" i="67" s="1"/>
  <c r="J231" i="67"/>
  <c r="G231" i="67"/>
  <c r="N230" i="67"/>
  <c r="Q230" i="67" s="1"/>
  <c r="G230" i="67"/>
  <c r="J230" i="67" s="1"/>
  <c r="Q229" i="67"/>
  <c r="N229" i="67"/>
  <c r="J229" i="67"/>
  <c r="G229" i="67"/>
  <c r="N228" i="67"/>
  <c r="Q228" i="67" s="1"/>
  <c r="J228" i="67"/>
  <c r="G228" i="67"/>
  <c r="N227" i="67"/>
  <c r="Q227" i="67" s="1"/>
  <c r="G227" i="67"/>
  <c r="J227" i="67" s="1"/>
  <c r="Q226" i="67"/>
  <c r="N226" i="67"/>
  <c r="J226" i="67"/>
  <c r="G226" i="67"/>
  <c r="N225" i="67"/>
  <c r="Q225" i="67" s="1"/>
  <c r="J225" i="67"/>
  <c r="G225" i="67"/>
  <c r="N224" i="67"/>
  <c r="Q224" i="67" s="1"/>
  <c r="G224" i="67"/>
  <c r="J224" i="67" s="1"/>
  <c r="Q223" i="67"/>
  <c r="N223" i="67"/>
  <c r="G223" i="67"/>
  <c r="J223" i="67" s="1"/>
  <c r="N222" i="67"/>
  <c r="Q222" i="67" s="1"/>
  <c r="J222" i="67"/>
  <c r="G222" i="67"/>
  <c r="N221" i="67"/>
  <c r="Q221" i="67" s="1"/>
  <c r="G221" i="67"/>
  <c r="J221" i="67" s="1"/>
  <c r="Q220" i="67"/>
  <c r="N220" i="67"/>
  <c r="G220" i="67"/>
  <c r="J220" i="67" s="1"/>
  <c r="N219" i="67"/>
  <c r="Q219" i="67" s="1"/>
  <c r="J219" i="67"/>
  <c r="G219" i="67"/>
  <c r="N218" i="67"/>
  <c r="Q218" i="67" s="1"/>
  <c r="G218" i="67"/>
  <c r="J218" i="67" s="1"/>
  <c r="Q217" i="67"/>
  <c r="N217" i="67"/>
  <c r="J217" i="67"/>
  <c r="G217" i="67"/>
  <c r="N216" i="67"/>
  <c r="Q216" i="67" s="1"/>
  <c r="J216" i="67"/>
  <c r="G216" i="67"/>
  <c r="N215" i="67"/>
  <c r="Q215" i="67" s="1"/>
  <c r="G215" i="67"/>
  <c r="J215" i="67" s="1"/>
  <c r="Q214" i="67"/>
  <c r="N214" i="67"/>
  <c r="G214" i="67"/>
  <c r="J214" i="67" s="1"/>
  <c r="N213" i="67"/>
  <c r="Q213" i="67" s="1"/>
  <c r="J213" i="67"/>
  <c r="G213" i="67"/>
  <c r="N212" i="67"/>
  <c r="Q212" i="67" s="1"/>
  <c r="G212" i="67"/>
  <c r="J212" i="67" s="1"/>
  <c r="Q211" i="67"/>
  <c r="N211" i="67"/>
  <c r="G211" i="67"/>
  <c r="J211" i="67" s="1"/>
  <c r="N210" i="67"/>
  <c r="Q210" i="67" s="1"/>
  <c r="J210" i="67"/>
  <c r="G210" i="67"/>
  <c r="N209" i="67"/>
  <c r="Q209" i="67" s="1"/>
  <c r="G209" i="67"/>
  <c r="J209" i="67" s="1"/>
  <c r="Q208" i="67"/>
  <c r="N208" i="67"/>
  <c r="G208" i="67"/>
  <c r="J208" i="67" s="1"/>
  <c r="N207" i="67"/>
  <c r="Q207" i="67" s="1"/>
  <c r="J207" i="67"/>
  <c r="G207" i="67"/>
  <c r="N206" i="67"/>
  <c r="Q206" i="67" s="1"/>
  <c r="G206" i="67"/>
  <c r="J206" i="67" s="1"/>
  <c r="Q205" i="67"/>
  <c r="N205" i="67"/>
  <c r="J205" i="67"/>
  <c r="G205" i="67"/>
  <c r="N204" i="67"/>
  <c r="Q204" i="67" s="1"/>
  <c r="J204" i="67"/>
  <c r="G204" i="67"/>
  <c r="N203" i="67"/>
  <c r="Q203" i="67" s="1"/>
  <c r="G203" i="67"/>
  <c r="J203" i="67" s="1"/>
  <c r="Q202" i="67"/>
  <c r="N202" i="67"/>
  <c r="G202" i="67"/>
  <c r="J202" i="67" s="1"/>
  <c r="N201" i="67"/>
  <c r="Q201" i="67" s="1"/>
  <c r="J201" i="67"/>
  <c r="G201" i="67"/>
  <c r="N200" i="67"/>
  <c r="Q200" i="67" s="1"/>
  <c r="G200" i="67"/>
  <c r="J200" i="67" s="1"/>
  <c r="Q199" i="67"/>
  <c r="N199" i="67"/>
  <c r="G199" i="67"/>
  <c r="J199" i="67" s="1"/>
  <c r="N198" i="67"/>
  <c r="Q198" i="67" s="1"/>
  <c r="J198" i="67"/>
  <c r="G198" i="67"/>
  <c r="N197" i="67"/>
  <c r="Q197" i="67" s="1"/>
  <c r="G197" i="67"/>
  <c r="J197" i="67" s="1"/>
  <c r="Q196" i="67"/>
  <c r="N196" i="67"/>
  <c r="G196" i="67"/>
  <c r="J196" i="67" s="1"/>
  <c r="N195" i="67"/>
  <c r="Q195" i="67" s="1"/>
  <c r="J195" i="67"/>
  <c r="G195" i="67"/>
  <c r="N194" i="67"/>
  <c r="Q194" i="67" s="1"/>
  <c r="G194" i="67"/>
  <c r="J194" i="67" s="1"/>
  <c r="Q193" i="67"/>
  <c r="N193" i="67"/>
  <c r="J193" i="67"/>
  <c r="G193" i="67"/>
  <c r="N192" i="67"/>
  <c r="Q192" i="67" s="1"/>
  <c r="J192" i="67"/>
  <c r="G192" i="67"/>
  <c r="N191" i="67"/>
  <c r="Q191" i="67" s="1"/>
  <c r="G191" i="67"/>
  <c r="J191" i="67" s="1"/>
  <c r="Q190" i="67"/>
  <c r="N190" i="67"/>
  <c r="G190" i="67"/>
  <c r="J190" i="67" s="1"/>
  <c r="N189" i="67"/>
  <c r="Q189" i="67" s="1"/>
  <c r="J189" i="67"/>
  <c r="G189" i="67"/>
  <c r="N188" i="67"/>
  <c r="Q188" i="67" s="1"/>
  <c r="G188" i="67"/>
  <c r="J188" i="67" s="1"/>
  <c r="Q187" i="67"/>
  <c r="N187" i="67"/>
  <c r="G187" i="67"/>
  <c r="J187" i="67" s="1"/>
  <c r="N186" i="67"/>
  <c r="Q186" i="67" s="1"/>
  <c r="J186" i="67"/>
  <c r="G186" i="67"/>
  <c r="N185" i="67"/>
  <c r="Q185" i="67" s="1"/>
  <c r="G185" i="67"/>
  <c r="J185" i="67" s="1"/>
  <c r="Q184" i="67"/>
  <c r="N184" i="67"/>
  <c r="G184" i="67"/>
  <c r="J184" i="67" s="1"/>
  <c r="N183" i="67"/>
  <c r="Q183" i="67" s="1"/>
  <c r="J183" i="67"/>
  <c r="G183" i="67"/>
  <c r="N182" i="67"/>
  <c r="Q182" i="67" s="1"/>
  <c r="G182" i="67"/>
  <c r="J182" i="67" s="1"/>
  <c r="Q181" i="67"/>
  <c r="N181" i="67"/>
  <c r="J181" i="67"/>
  <c r="G181" i="67"/>
  <c r="N180" i="67"/>
  <c r="Q180" i="67" s="1"/>
  <c r="J180" i="67"/>
  <c r="G180" i="67"/>
  <c r="N179" i="67"/>
  <c r="Q179" i="67" s="1"/>
  <c r="G179" i="67"/>
  <c r="J179" i="67" s="1"/>
  <c r="Q178" i="67"/>
  <c r="N178" i="67"/>
  <c r="G178" i="67"/>
  <c r="J178" i="67" s="1"/>
  <c r="N177" i="67"/>
  <c r="Q177" i="67" s="1"/>
  <c r="J177" i="67"/>
  <c r="G177" i="67"/>
  <c r="N176" i="67"/>
  <c r="Q176" i="67" s="1"/>
  <c r="G176" i="67"/>
  <c r="J176" i="67" s="1"/>
  <c r="Q175" i="67"/>
  <c r="N175" i="67"/>
  <c r="G175" i="67"/>
  <c r="J175" i="67" s="1"/>
  <c r="N174" i="67"/>
  <c r="Q174" i="67" s="1"/>
  <c r="J174" i="67"/>
  <c r="G174" i="67"/>
  <c r="N173" i="67"/>
  <c r="Q173" i="67" s="1"/>
  <c r="G173" i="67"/>
  <c r="J173" i="67" s="1"/>
  <c r="Q172" i="67"/>
  <c r="N172" i="67"/>
  <c r="G172" i="67"/>
  <c r="J172" i="67" s="1"/>
  <c r="N171" i="67"/>
  <c r="Q171" i="67" s="1"/>
  <c r="J171" i="67"/>
  <c r="G171" i="67"/>
  <c r="N170" i="67"/>
  <c r="Q170" i="67" s="1"/>
  <c r="G170" i="67"/>
  <c r="J170" i="67" s="1"/>
  <c r="Q169" i="67"/>
  <c r="N169" i="67"/>
  <c r="J169" i="67"/>
  <c r="G169" i="67"/>
  <c r="N168" i="67"/>
  <c r="Q168" i="67" s="1"/>
  <c r="J168" i="67"/>
  <c r="G168" i="67"/>
  <c r="N167" i="67"/>
  <c r="Q167" i="67" s="1"/>
  <c r="G167" i="67"/>
  <c r="J167" i="67" s="1"/>
  <c r="Q166" i="67"/>
  <c r="N166" i="67"/>
  <c r="G166" i="67"/>
  <c r="J166" i="67" s="1"/>
  <c r="N165" i="67"/>
  <c r="Q165" i="67" s="1"/>
  <c r="J165" i="67"/>
  <c r="G165" i="67"/>
  <c r="N164" i="67"/>
  <c r="Q164" i="67" s="1"/>
  <c r="G164" i="67"/>
  <c r="J164" i="67" s="1"/>
  <c r="Q163" i="67"/>
  <c r="N163" i="67"/>
  <c r="G163" i="67"/>
  <c r="J163" i="67" s="1"/>
  <c r="N162" i="67"/>
  <c r="Q162" i="67" s="1"/>
  <c r="J162" i="67"/>
  <c r="G162" i="67"/>
  <c r="N161" i="67"/>
  <c r="Q161" i="67" s="1"/>
  <c r="G161" i="67"/>
  <c r="J161" i="67" s="1"/>
  <c r="Q160" i="67"/>
  <c r="N160" i="67"/>
  <c r="G160" i="67"/>
  <c r="J160" i="67" s="1"/>
  <c r="N159" i="67"/>
  <c r="Q159" i="67" s="1"/>
  <c r="J159" i="67"/>
  <c r="G159" i="67"/>
  <c r="N158" i="67"/>
  <c r="Q158" i="67" s="1"/>
  <c r="G158" i="67"/>
  <c r="J158" i="67" s="1"/>
  <c r="Q157" i="67"/>
  <c r="N157" i="67"/>
  <c r="J157" i="67"/>
  <c r="G157" i="67"/>
  <c r="N156" i="67"/>
  <c r="Q156" i="67" s="1"/>
  <c r="J156" i="67"/>
  <c r="G156" i="67"/>
  <c r="N155" i="67"/>
  <c r="Q155" i="67" s="1"/>
  <c r="G155" i="67"/>
  <c r="J155" i="67" s="1"/>
  <c r="Q154" i="67"/>
  <c r="N154" i="67"/>
  <c r="G154" i="67"/>
  <c r="J154" i="67" s="1"/>
  <c r="N153" i="67"/>
  <c r="Q153" i="67" s="1"/>
  <c r="J153" i="67"/>
  <c r="G153" i="67"/>
  <c r="N152" i="67"/>
  <c r="Q152" i="67" s="1"/>
  <c r="G152" i="67"/>
  <c r="J152" i="67" s="1"/>
  <c r="Q151" i="67"/>
  <c r="N151" i="67"/>
  <c r="G151" i="67"/>
  <c r="J151" i="67" s="1"/>
  <c r="N150" i="67"/>
  <c r="Q150" i="67" s="1"/>
  <c r="J150" i="67"/>
  <c r="G150" i="67"/>
  <c r="N149" i="67"/>
  <c r="Q149" i="67" s="1"/>
  <c r="G149" i="67"/>
  <c r="J149" i="67" s="1"/>
  <c r="Q148" i="67"/>
  <c r="N148" i="67"/>
  <c r="G148" i="67"/>
  <c r="J148" i="67" s="1"/>
  <c r="N147" i="67"/>
  <c r="Q147" i="67" s="1"/>
  <c r="J147" i="67"/>
  <c r="G147" i="67"/>
  <c r="N146" i="67"/>
  <c r="Q146" i="67" s="1"/>
  <c r="G146" i="67"/>
  <c r="J146" i="67" s="1"/>
  <c r="Q145" i="67"/>
  <c r="N145" i="67"/>
  <c r="J145" i="67"/>
  <c r="G145" i="67"/>
  <c r="N144" i="67"/>
  <c r="Q144" i="67" s="1"/>
  <c r="J144" i="67"/>
  <c r="G144" i="67"/>
  <c r="N143" i="67"/>
  <c r="Q143" i="67" s="1"/>
  <c r="G143" i="67"/>
  <c r="J143" i="67" s="1"/>
  <c r="Q142" i="67"/>
  <c r="N142" i="67"/>
  <c r="G142" i="67"/>
  <c r="J142" i="67" s="1"/>
  <c r="N141" i="67"/>
  <c r="Q141" i="67" s="1"/>
  <c r="J141" i="67"/>
  <c r="G141" i="67"/>
  <c r="N140" i="67"/>
  <c r="Q140" i="67" s="1"/>
  <c r="G140" i="67"/>
  <c r="J140" i="67" s="1"/>
  <c r="Q139" i="67"/>
  <c r="N139" i="67"/>
  <c r="J139" i="67"/>
  <c r="G139" i="67"/>
  <c r="N138" i="67"/>
  <c r="Q138" i="67" s="1"/>
  <c r="J138" i="67"/>
  <c r="G138" i="67"/>
  <c r="N137" i="67"/>
  <c r="Q137" i="67" s="1"/>
  <c r="G137" i="67"/>
  <c r="J137" i="67" s="1"/>
  <c r="Q136" i="67"/>
  <c r="N136" i="67"/>
  <c r="G136" i="67"/>
  <c r="J136" i="67" s="1"/>
  <c r="N135" i="67"/>
  <c r="Q135" i="67" s="1"/>
  <c r="J135" i="67"/>
  <c r="G135" i="67"/>
  <c r="N134" i="67"/>
  <c r="Q134" i="67" s="1"/>
  <c r="G134" i="67"/>
  <c r="J134" i="67" s="1"/>
  <c r="Q133" i="67"/>
  <c r="N133" i="67"/>
  <c r="J133" i="67"/>
  <c r="G133" i="67"/>
  <c r="N132" i="67"/>
  <c r="Q132" i="67" s="1"/>
  <c r="J132" i="67"/>
  <c r="G132" i="67"/>
  <c r="N131" i="67"/>
  <c r="Q131" i="67" s="1"/>
  <c r="G131" i="67"/>
  <c r="J131" i="67" s="1"/>
  <c r="Q130" i="67"/>
  <c r="N130" i="67"/>
  <c r="G130" i="67"/>
  <c r="J130" i="67" s="1"/>
  <c r="N129" i="67"/>
  <c r="Q129" i="67" s="1"/>
  <c r="J129" i="67"/>
  <c r="G129" i="67"/>
  <c r="N128" i="67"/>
  <c r="Q128" i="67" s="1"/>
  <c r="G128" i="67"/>
  <c r="J128" i="67" s="1"/>
  <c r="Q127" i="67"/>
  <c r="N127" i="67"/>
  <c r="J127" i="67"/>
  <c r="G127" i="67"/>
  <c r="N126" i="67"/>
  <c r="Q126" i="67" s="1"/>
  <c r="J126" i="67"/>
  <c r="G126" i="67"/>
  <c r="N125" i="67"/>
  <c r="Q125" i="67" s="1"/>
  <c r="G125" i="67"/>
  <c r="J125" i="67" s="1"/>
  <c r="Q124" i="67"/>
  <c r="N124" i="67"/>
  <c r="G124" i="67"/>
  <c r="J124" i="67" s="1"/>
  <c r="N123" i="67"/>
  <c r="Q123" i="67" s="1"/>
  <c r="J123" i="67"/>
  <c r="G123" i="67"/>
  <c r="N122" i="67"/>
  <c r="Q122" i="67" s="1"/>
  <c r="G122" i="67"/>
  <c r="J122" i="67" s="1"/>
  <c r="Q121" i="67"/>
  <c r="N121" i="67"/>
  <c r="J121" i="67"/>
  <c r="G121" i="67"/>
  <c r="N120" i="67"/>
  <c r="Q120" i="67" s="1"/>
  <c r="J120" i="67"/>
  <c r="G120" i="67"/>
  <c r="N119" i="67"/>
  <c r="Q119" i="67" s="1"/>
  <c r="G119" i="67"/>
  <c r="J119" i="67" s="1"/>
  <c r="Q118" i="67"/>
  <c r="N118" i="67"/>
  <c r="G118" i="67"/>
  <c r="J118" i="67" s="1"/>
  <c r="N117" i="67"/>
  <c r="Q117" i="67" s="1"/>
  <c r="J117" i="67"/>
  <c r="G117" i="67"/>
  <c r="N116" i="67"/>
  <c r="Q116" i="67" s="1"/>
  <c r="G116" i="67"/>
  <c r="J116" i="67" s="1"/>
  <c r="Q115" i="67"/>
  <c r="N115" i="67"/>
  <c r="G115" i="67"/>
  <c r="J115" i="67" s="1"/>
  <c r="N114" i="67"/>
  <c r="Q114" i="67" s="1"/>
  <c r="J114" i="67"/>
  <c r="G114" i="67"/>
  <c r="N113" i="67"/>
  <c r="Q113" i="67" s="1"/>
  <c r="J113" i="67"/>
  <c r="G113" i="67"/>
  <c r="Q112" i="67"/>
  <c r="N112" i="67"/>
  <c r="J112" i="67"/>
  <c r="G112" i="67"/>
  <c r="N111" i="67"/>
  <c r="Q111" i="67" s="1"/>
  <c r="J111" i="67"/>
  <c r="G111" i="67"/>
  <c r="N110" i="67"/>
  <c r="Q110" i="67" s="1"/>
  <c r="G110" i="67"/>
  <c r="J110" i="67" s="1"/>
  <c r="Q109" i="67"/>
  <c r="N109" i="67"/>
  <c r="G109" i="67"/>
  <c r="J109" i="67" s="1"/>
  <c r="N108" i="67"/>
  <c r="Q108" i="67" s="1"/>
  <c r="J108" i="67"/>
  <c r="G108" i="67"/>
  <c r="N107" i="67"/>
  <c r="Q107" i="67" s="1"/>
  <c r="G107" i="67"/>
  <c r="J107" i="67" s="1"/>
  <c r="Q106" i="67"/>
  <c r="N106" i="67"/>
  <c r="J106" i="67"/>
  <c r="G106" i="67"/>
  <c r="N105" i="67"/>
  <c r="Q105" i="67" s="1"/>
  <c r="J105" i="67"/>
  <c r="G105" i="67"/>
  <c r="N104" i="67"/>
  <c r="Q104" i="67" s="1"/>
  <c r="G104" i="67"/>
  <c r="J104" i="67" s="1"/>
  <c r="Q103" i="67"/>
  <c r="N103" i="67"/>
  <c r="G103" i="67"/>
  <c r="J103" i="67" s="1"/>
  <c r="N102" i="67"/>
  <c r="Q102" i="67" s="1"/>
  <c r="J102" i="67"/>
  <c r="G102" i="67"/>
  <c r="N101" i="67"/>
  <c r="Q101" i="67" s="1"/>
  <c r="J101" i="67"/>
  <c r="G101" i="67"/>
  <c r="Q100" i="67"/>
  <c r="N100" i="67"/>
  <c r="G100" i="67"/>
  <c r="J100" i="67" s="1"/>
  <c r="N99" i="67"/>
  <c r="Q99" i="67" s="1"/>
  <c r="J99" i="67"/>
  <c r="G99" i="67"/>
  <c r="N98" i="67"/>
  <c r="Q98" i="67" s="1"/>
  <c r="G98" i="67"/>
  <c r="J98" i="67" s="1"/>
  <c r="Q97" i="67"/>
  <c r="N97" i="67"/>
  <c r="J97" i="67"/>
  <c r="G97" i="67"/>
  <c r="N96" i="67"/>
  <c r="Q96" i="67" s="1"/>
  <c r="J96" i="67"/>
  <c r="G96" i="67"/>
  <c r="N95" i="67"/>
  <c r="Q95" i="67" s="1"/>
  <c r="J95" i="67"/>
  <c r="G95" i="67"/>
  <c r="Q94" i="67"/>
  <c r="N94" i="67"/>
  <c r="J94" i="67"/>
  <c r="G94" i="67"/>
  <c r="N93" i="67"/>
  <c r="Q93" i="67" s="1"/>
  <c r="J93" i="67"/>
  <c r="G93" i="67"/>
  <c r="N92" i="67"/>
  <c r="Q92" i="67" s="1"/>
  <c r="G92" i="67"/>
  <c r="J92" i="67" s="1"/>
  <c r="Q91" i="67"/>
  <c r="N91" i="67"/>
  <c r="G91" i="67"/>
  <c r="J91" i="67" s="1"/>
  <c r="N90" i="67"/>
  <c r="Q90" i="67" s="1"/>
  <c r="J90" i="67"/>
  <c r="G90" i="67"/>
  <c r="N89" i="67"/>
  <c r="Q89" i="67" s="1"/>
  <c r="G89" i="67"/>
  <c r="J89" i="67" s="1"/>
  <c r="Q88" i="67"/>
  <c r="N88" i="67"/>
  <c r="J88" i="67"/>
  <c r="G88" i="67"/>
  <c r="N87" i="67"/>
  <c r="Q87" i="67" s="1"/>
  <c r="J87" i="67"/>
  <c r="G87" i="67"/>
  <c r="N86" i="67"/>
  <c r="Q86" i="67" s="1"/>
  <c r="J86" i="67"/>
  <c r="G86" i="67"/>
  <c r="Q85" i="67"/>
  <c r="N85" i="67"/>
  <c r="G85" i="67"/>
  <c r="J85" i="67" s="1"/>
  <c r="N84" i="67"/>
  <c r="Q84" i="67" s="1"/>
  <c r="J84" i="67"/>
  <c r="G84" i="67"/>
  <c r="N83" i="67"/>
  <c r="Q83" i="67" s="1"/>
  <c r="J83" i="67"/>
  <c r="G83" i="67"/>
  <c r="Q82" i="67"/>
  <c r="N82" i="67"/>
  <c r="G82" i="67"/>
  <c r="J82" i="67" s="1"/>
  <c r="N81" i="67"/>
  <c r="Q81" i="67" s="1"/>
  <c r="J81" i="67"/>
  <c r="G81" i="67"/>
  <c r="N80" i="67"/>
  <c r="Q80" i="67" s="1"/>
  <c r="G80" i="67"/>
  <c r="J80" i="67" s="1"/>
  <c r="Q79" i="67"/>
  <c r="N79" i="67"/>
  <c r="J79" i="67"/>
  <c r="G79" i="67"/>
  <c r="N78" i="67"/>
  <c r="Q78" i="67" s="1"/>
  <c r="J78" i="67"/>
  <c r="G78" i="67"/>
  <c r="N77" i="67"/>
  <c r="Q77" i="67" s="1"/>
  <c r="J77" i="67"/>
  <c r="G77" i="67"/>
  <c r="Q76" i="67"/>
  <c r="N76" i="67"/>
  <c r="J76" i="67"/>
  <c r="G76" i="67"/>
  <c r="N75" i="67"/>
  <c r="Q75" i="67" s="1"/>
  <c r="J75" i="67"/>
  <c r="G75" i="67"/>
  <c r="N74" i="67"/>
  <c r="Q74" i="67" s="1"/>
  <c r="G74" i="67"/>
  <c r="J74" i="67" s="1"/>
  <c r="Q73" i="67"/>
  <c r="N73" i="67"/>
  <c r="G73" i="67"/>
  <c r="J73" i="67" s="1"/>
  <c r="N72" i="67"/>
  <c r="Q72" i="67" s="1"/>
  <c r="J72" i="67"/>
  <c r="G72" i="67"/>
  <c r="N71" i="67"/>
  <c r="Q71" i="67" s="1"/>
  <c r="G71" i="67"/>
  <c r="J71" i="67" s="1"/>
  <c r="Q70" i="67"/>
  <c r="N70" i="67"/>
  <c r="J70" i="67"/>
  <c r="G70" i="67"/>
  <c r="N69" i="67"/>
  <c r="Q69" i="67" s="1"/>
  <c r="J69" i="67"/>
  <c r="G69" i="67"/>
  <c r="N68" i="67"/>
  <c r="Q68" i="67" s="1"/>
  <c r="J68" i="67"/>
  <c r="G68" i="67"/>
  <c r="Q67" i="67"/>
  <c r="N67" i="67"/>
  <c r="G67" i="67"/>
  <c r="J67" i="67" s="1"/>
  <c r="N66" i="67"/>
  <c r="Q66" i="67" s="1"/>
  <c r="J66" i="67"/>
  <c r="G66" i="67"/>
  <c r="N65" i="67"/>
  <c r="Q65" i="67" s="1"/>
  <c r="J65" i="67"/>
  <c r="G65" i="67"/>
  <c r="Q64" i="67"/>
  <c r="N64" i="67"/>
  <c r="G64" i="67"/>
  <c r="J64" i="67" s="1"/>
  <c r="N63" i="67"/>
  <c r="Q63" i="67" s="1"/>
  <c r="J63" i="67"/>
  <c r="G63" i="67"/>
  <c r="N62" i="67"/>
  <c r="Q62" i="67" s="1"/>
  <c r="G62" i="67"/>
  <c r="J62" i="67" s="1"/>
  <c r="Q61" i="67"/>
  <c r="N61" i="67"/>
  <c r="J61" i="67"/>
  <c r="G61" i="67"/>
  <c r="N60" i="67"/>
  <c r="Q60" i="67" s="1"/>
  <c r="J60" i="67"/>
  <c r="G60" i="67"/>
  <c r="N59" i="67"/>
  <c r="Q59" i="67" s="1"/>
  <c r="J59" i="67"/>
  <c r="G59" i="67"/>
  <c r="Q58" i="67"/>
  <c r="N58" i="67"/>
  <c r="J58" i="67"/>
  <c r="G58" i="67"/>
  <c r="N57" i="67"/>
  <c r="Q57" i="67" s="1"/>
  <c r="J57" i="67"/>
  <c r="G57" i="67"/>
  <c r="N56" i="67"/>
  <c r="Q56" i="67" s="1"/>
  <c r="G56" i="67"/>
  <c r="J56" i="67" s="1"/>
  <c r="Q55" i="67"/>
  <c r="N55" i="67"/>
  <c r="G55" i="67"/>
  <c r="J55" i="67" s="1"/>
  <c r="N54" i="67"/>
  <c r="Q54" i="67" s="1"/>
  <c r="J54" i="67"/>
  <c r="G54" i="67"/>
  <c r="N53" i="67"/>
  <c r="Q53" i="67" s="1"/>
  <c r="G53" i="67"/>
  <c r="J53" i="67" s="1"/>
  <c r="N52" i="67"/>
  <c r="Q52" i="67" s="1"/>
  <c r="J52" i="67"/>
  <c r="G52" i="67"/>
  <c r="N51" i="67"/>
  <c r="Q51" i="67" s="1"/>
  <c r="J51" i="67"/>
  <c r="G51" i="67"/>
  <c r="N50" i="67"/>
  <c r="Q50" i="67" s="1"/>
  <c r="G50" i="67"/>
  <c r="J50" i="67" s="1"/>
  <c r="N49" i="67"/>
  <c r="Q49" i="67" s="1"/>
  <c r="G49" i="67"/>
  <c r="J49" i="67" s="1"/>
  <c r="N48" i="67"/>
  <c r="Q48" i="67" s="1"/>
  <c r="J48" i="67"/>
  <c r="G48" i="67"/>
  <c r="N47" i="67"/>
  <c r="Q47" i="67" s="1"/>
  <c r="G47" i="67"/>
  <c r="J47" i="67" s="1"/>
  <c r="N46" i="67"/>
  <c r="Q46" i="67" s="1"/>
  <c r="G46" i="67"/>
  <c r="J46" i="67" s="1"/>
  <c r="N45" i="67"/>
  <c r="Q45" i="67" s="1"/>
  <c r="J45" i="67"/>
  <c r="G45" i="67"/>
  <c r="N44" i="67"/>
  <c r="Q44" i="67" s="1"/>
  <c r="G44" i="67"/>
  <c r="J44" i="67" s="1"/>
  <c r="N43" i="67"/>
  <c r="Q43" i="67" s="1"/>
  <c r="G43" i="67"/>
  <c r="J43" i="67" s="1"/>
  <c r="N42" i="67"/>
  <c r="Q42" i="67" s="1"/>
  <c r="J42" i="67"/>
  <c r="G42" i="67"/>
  <c r="N41" i="67"/>
  <c r="Q41" i="67" s="1"/>
  <c r="J41" i="67"/>
  <c r="G41" i="67"/>
  <c r="N40" i="67"/>
  <c r="Q40" i="67" s="1"/>
  <c r="G40" i="67"/>
  <c r="J40" i="67" s="1"/>
  <c r="N39" i="67"/>
  <c r="Q39" i="67" s="1"/>
  <c r="J39" i="67"/>
  <c r="G39" i="67"/>
  <c r="N38" i="67"/>
  <c r="Q38" i="67" s="1"/>
  <c r="G38" i="67"/>
  <c r="J38" i="67" s="1"/>
  <c r="Q37" i="67"/>
  <c r="N37" i="67"/>
  <c r="G37" i="67"/>
  <c r="J37" i="67" s="1"/>
  <c r="N36" i="67"/>
  <c r="Q36" i="67" s="1"/>
  <c r="J36" i="67"/>
  <c r="G36" i="67"/>
  <c r="N35" i="67"/>
  <c r="Q35" i="67" s="1"/>
  <c r="G35" i="67"/>
  <c r="J35" i="67" s="1"/>
  <c r="N34" i="67"/>
  <c r="Q34" i="67" s="1"/>
  <c r="J34" i="67"/>
  <c r="G34" i="67"/>
  <c r="N33" i="67"/>
  <c r="Q33" i="67" s="1"/>
  <c r="J33" i="67"/>
  <c r="G33" i="67"/>
  <c r="N32" i="67"/>
  <c r="Q32" i="67" s="1"/>
  <c r="G32" i="67"/>
  <c r="J32" i="67" s="1"/>
  <c r="N31" i="67"/>
  <c r="Q31" i="67" s="1"/>
  <c r="G31" i="67"/>
  <c r="J31" i="67" s="1"/>
  <c r="N30" i="67"/>
  <c r="Q30" i="67" s="1"/>
  <c r="J30" i="67"/>
  <c r="G30" i="67"/>
  <c r="N29" i="67"/>
  <c r="Q29" i="67" s="1"/>
  <c r="G29" i="67"/>
  <c r="J29" i="67" s="1"/>
  <c r="N28" i="67"/>
  <c r="Q28" i="67" s="1"/>
  <c r="G28" i="67"/>
  <c r="J28" i="67" s="1"/>
  <c r="N27" i="67"/>
  <c r="Q27" i="67" s="1"/>
  <c r="J27" i="67"/>
  <c r="G27" i="67"/>
  <c r="N26" i="67"/>
  <c r="Q26" i="67" s="1"/>
  <c r="G26" i="67"/>
  <c r="J26" i="67" s="1"/>
  <c r="N25" i="67"/>
  <c r="Q25" i="67" s="1"/>
  <c r="G25" i="67"/>
  <c r="J25" i="67" s="1"/>
  <c r="N24" i="67"/>
  <c r="Q24" i="67" s="1"/>
  <c r="J24" i="67"/>
  <c r="G24" i="67"/>
  <c r="N23" i="67"/>
  <c r="Q23" i="67" s="1"/>
  <c r="J23" i="67"/>
  <c r="G23" i="67"/>
  <c r="N22" i="67"/>
  <c r="Q22" i="67" s="1"/>
  <c r="G22" i="67"/>
  <c r="J22" i="67" s="1"/>
  <c r="N21" i="67"/>
  <c r="Q21" i="67" s="1"/>
  <c r="J21" i="67"/>
  <c r="G21" i="67"/>
  <c r="Q20" i="67"/>
  <c r="N20" i="67"/>
  <c r="J20" i="67"/>
  <c r="G20" i="67"/>
  <c r="N19" i="67"/>
  <c r="Q19" i="67" s="1"/>
  <c r="G19" i="67"/>
  <c r="J19" i="67" s="1"/>
  <c r="N18" i="67"/>
  <c r="Q18" i="67" s="1"/>
  <c r="J18" i="67"/>
  <c r="G18" i="67"/>
  <c r="N17" i="67"/>
  <c r="Q17" i="67" s="1"/>
  <c r="G17" i="67"/>
  <c r="J17" i="67" s="1"/>
  <c r="Q16" i="67"/>
  <c r="N16" i="67"/>
  <c r="G16" i="67"/>
  <c r="J16" i="67" s="1"/>
  <c r="N15" i="67"/>
  <c r="Q15" i="67" s="1"/>
  <c r="J15" i="67"/>
  <c r="G15" i="67"/>
  <c r="N14" i="67"/>
  <c r="Q14" i="67" s="1"/>
  <c r="G14" i="67"/>
  <c r="J14" i="67" s="1"/>
  <c r="Q13" i="67"/>
  <c r="N13" i="67"/>
  <c r="G13" i="67"/>
  <c r="J13" i="67" s="1"/>
  <c r="N12" i="67"/>
  <c r="Q12" i="67" s="1"/>
  <c r="J12" i="67"/>
  <c r="G12" i="67"/>
  <c r="N11" i="67"/>
  <c r="Q11" i="67" s="1"/>
  <c r="G11" i="67"/>
  <c r="J11" i="67" s="1"/>
  <c r="Q10" i="67"/>
  <c r="N10" i="67"/>
  <c r="G10" i="67"/>
  <c r="J10" i="67" s="1"/>
  <c r="N9" i="67"/>
  <c r="Q9" i="67" s="1"/>
  <c r="G9" i="67"/>
  <c r="J9" i="67" s="1"/>
  <c r="N8" i="67"/>
  <c r="Q8" i="67" s="1"/>
  <c r="G8" i="67"/>
  <c r="J8" i="67" s="1"/>
  <c r="Q7" i="67"/>
  <c r="N7" i="67"/>
  <c r="G7" i="67"/>
  <c r="J7" i="67" s="1"/>
  <c r="N6" i="67"/>
  <c r="Q6" i="67" s="1"/>
  <c r="G6" i="67"/>
  <c r="J6" i="67" s="1"/>
  <c r="N5" i="67"/>
  <c r="Q5" i="67" s="1"/>
  <c r="G5" i="67"/>
  <c r="J5" i="67" s="1"/>
  <c r="Q4" i="67"/>
  <c r="N4" i="67"/>
  <c r="G4" i="67"/>
  <c r="J4" i="67" s="1"/>
  <c r="I271" i="67"/>
  <c r="E64" i="49"/>
  <c r="E41" i="49"/>
  <c r="E9" i="49"/>
  <c r="G271" i="67" l="1"/>
  <c r="G100" i="49"/>
  <c r="G101" i="49"/>
  <c r="G102" i="49"/>
  <c r="A100" i="49"/>
  <c r="A101" i="49" s="1"/>
  <c r="A102" i="49" s="1"/>
  <c r="P281" i="67"/>
  <c r="I281" i="67"/>
  <c r="P280" i="67"/>
  <c r="I280" i="67"/>
  <c r="P279" i="67"/>
  <c r="F40" i="55" s="1"/>
  <c r="I279" i="67"/>
  <c r="P278" i="67"/>
  <c r="I278" i="67"/>
  <c r="P277" i="67"/>
  <c r="I277" i="67"/>
  <c r="P276" i="67"/>
  <c r="F37" i="55" s="1"/>
  <c r="I276" i="67"/>
  <c r="P275" i="67"/>
  <c r="F36" i="55" s="1"/>
  <c r="I275" i="67"/>
  <c r="P274" i="67"/>
  <c r="I274" i="67"/>
  <c r="P271" i="67"/>
  <c r="Q276" i="67"/>
  <c r="Q275" i="67"/>
  <c r="Q274" i="67"/>
  <c r="Q280" i="67"/>
  <c r="F41" i="55" s="1"/>
  <c r="Q277" i="67"/>
  <c r="F38" i="55" s="1"/>
  <c r="N271" i="67"/>
  <c r="H24" i="55"/>
  <c r="H27" i="55"/>
  <c r="P282" i="67" l="1"/>
  <c r="F35" i="55"/>
  <c r="Q281" i="67"/>
  <c r="F42" i="55" s="1"/>
  <c r="Q279" i="67"/>
  <c r="Q278" i="67"/>
  <c r="I282" i="67"/>
  <c r="J279" i="67"/>
  <c r="H45" i="55"/>
  <c r="H43" i="55"/>
  <c r="H33" i="55"/>
  <c r="H30" i="55"/>
  <c r="H26" i="55"/>
  <c r="H25" i="55"/>
  <c r="H23" i="55"/>
  <c r="H22" i="55"/>
  <c r="H19" i="55"/>
  <c r="H18" i="55"/>
  <c r="H17" i="55"/>
  <c r="H16" i="55"/>
  <c r="H15" i="55"/>
  <c r="H14" i="55"/>
  <c r="Q282" i="67" l="1"/>
  <c r="F39" i="55"/>
  <c r="G88" i="49"/>
  <c r="G87" i="49"/>
  <c r="G86" i="49"/>
  <c r="G85" i="49"/>
  <c r="G84" i="49"/>
  <c r="G83" i="49"/>
  <c r="G82" i="49"/>
  <c r="G98" i="49"/>
  <c r="G97" i="49"/>
  <c r="G96" i="49"/>
  <c r="G95" i="49"/>
  <c r="G94" i="49"/>
  <c r="G93" i="49"/>
  <c r="G92" i="49"/>
  <c r="G91" i="49"/>
  <c r="G90" i="49"/>
  <c r="G89" i="49"/>
  <c r="G81" i="49"/>
  <c r="G80" i="49"/>
  <c r="G79" i="49"/>
  <c r="H38" i="55"/>
  <c r="H42" i="55" l="1"/>
  <c r="H41" i="55"/>
  <c r="H39" i="55" l="1"/>
  <c r="G24" i="49" l="1"/>
  <c r="G23" i="49"/>
  <c r="G73" i="49" l="1"/>
  <c r="G74" i="49"/>
  <c r="G5" i="49"/>
  <c r="G4" i="49"/>
  <c r="G3" i="49"/>
  <c r="H20" i="55"/>
  <c r="G10" i="49" l="1"/>
  <c r="A4" i="49"/>
  <c r="A5" i="49" s="1"/>
  <c r="A6" i="49" s="1"/>
  <c r="A7" i="49" s="1"/>
  <c r="A8" i="49" s="1"/>
  <c r="A9" i="49" s="1"/>
  <c r="A10" i="49" s="1"/>
  <c r="A11" i="49" s="1"/>
  <c r="A12" i="49" s="1"/>
  <c r="A13" i="49" s="1"/>
  <c r="A14" i="49" s="1"/>
  <c r="A15" i="49" s="1"/>
  <c r="A16" i="49" s="1"/>
  <c r="A17" i="49" s="1"/>
  <c r="A18" i="49" s="1"/>
  <c r="A19" i="49" s="1"/>
  <c r="A20" i="49" s="1"/>
  <c r="A21" i="49" s="1"/>
  <c r="A22" i="49" s="1"/>
  <c r="A23" i="49" s="1"/>
  <c r="A24" i="49" s="1"/>
  <c r="A25" i="49" s="1"/>
  <c r="A26" i="49" s="1"/>
  <c r="A27" i="49" s="1"/>
  <c r="A28" i="49" s="1"/>
  <c r="A29" i="49" s="1"/>
  <c r="A30" i="49" s="1"/>
  <c r="A31" i="49" s="1"/>
  <c r="A32" i="49" s="1"/>
  <c r="A33" i="49" s="1"/>
  <c r="A34" i="49" s="1"/>
  <c r="A35" i="49" s="1"/>
  <c r="A36" i="49" s="1"/>
  <c r="A37" i="49" s="1"/>
  <c r="A38" i="49" s="1"/>
  <c r="A39" i="49" s="1"/>
  <c r="A40" i="49" s="1"/>
  <c r="A41" i="49" s="1"/>
  <c r="A42" i="49" s="1"/>
  <c r="A43" i="49" s="1"/>
  <c r="A44" i="49" s="1"/>
  <c r="A45" i="49" s="1"/>
  <c r="A46" i="49" s="1"/>
  <c r="A47" i="49" s="1"/>
  <c r="A48" i="49" s="1"/>
  <c r="A49" i="49" s="1"/>
  <c r="A50" i="49" s="1"/>
  <c r="A51" i="49" s="1"/>
  <c r="A52" i="49" s="1"/>
  <c r="A53" i="49" s="1"/>
  <c r="A54" i="49" s="1"/>
  <c r="A55" i="49" s="1"/>
  <c r="A56" i="49" s="1"/>
  <c r="A57" i="49" s="1"/>
  <c r="A58" i="49" s="1"/>
  <c r="A59" i="49" s="1"/>
  <c r="A60" i="49" s="1"/>
  <c r="A61" i="49" s="1"/>
  <c r="A62" i="49" s="1"/>
  <c r="A63" i="49" s="1"/>
  <c r="A64" i="49" s="1"/>
  <c r="A65" i="49" s="1"/>
  <c r="A66" i="49" s="1"/>
  <c r="A67" i="49" s="1"/>
  <c r="A68" i="49" s="1"/>
  <c r="A69" i="49" s="1"/>
  <c r="A70" i="49" s="1"/>
  <c r="A71" i="49" s="1"/>
  <c r="A72" i="49" s="1"/>
  <c r="A73" i="49" s="1"/>
  <c r="A74" i="49" s="1"/>
  <c r="A75" i="49" s="1"/>
  <c r="A76" i="49" s="1"/>
  <c r="A77" i="49" s="1"/>
  <c r="A78" i="49" s="1"/>
  <c r="A79" i="49" s="1"/>
  <c r="A80" i="49" s="1"/>
  <c r="A81" i="49" s="1"/>
  <c r="A82" i="49" s="1"/>
  <c r="A83" i="49" s="1"/>
  <c r="A84" i="49" s="1"/>
  <c r="A85" i="49" s="1"/>
  <c r="A86" i="49" s="1"/>
  <c r="A87" i="49" s="1"/>
  <c r="A88" i="49" s="1"/>
  <c r="A89" i="49" s="1"/>
  <c r="A90" i="49" s="1"/>
  <c r="A91" i="49" s="1"/>
  <c r="A92" i="49" s="1"/>
  <c r="A93" i="49" s="1"/>
  <c r="A94" i="49" s="1"/>
  <c r="A95" i="49" s="1"/>
  <c r="A96" i="49" s="1"/>
  <c r="A97" i="49" s="1"/>
  <c r="A98" i="49" s="1"/>
  <c r="A99" i="49" s="1"/>
  <c r="G28" i="49"/>
  <c r="G27" i="49"/>
  <c r="H40" i="55" l="1"/>
  <c r="H37" i="55"/>
  <c r="H36" i="55"/>
  <c r="H35" i="55" l="1"/>
  <c r="H34" i="55" s="1"/>
  <c r="H44" i="55" s="1"/>
  <c r="G77" i="49" l="1"/>
  <c r="G76" i="49"/>
  <c r="G75" i="49"/>
  <c r="G26" i="49"/>
  <c r="G72" i="49"/>
  <c r="G71" i="49"/>
  <c r="G70" i="49"/>
  <c r="G69" i="49"/>
  <c r="G68" i="49"/>
  <c r="G67" i="49"/>
  <c r="G66" i="49"/>
  <c r="G65" i="49"/>
  <c r="G64" i="49"/>
  <c r="G63" i="49"/>
  <c r="G62" i="49"/>
  <c r="G61" i="49"/>
  <c r="G60" i="49"/>
  <c r="G59" i="49"/>
  <c r="G58" i="49"/>
  <c r="G57" i="49"/>
  <c r="G56" i="49"/>
  <c r="G55" i="49"/>
  <c r="G54" i="49"/>
  <c r="G53" i="49"/>
  <c r="G52" i="49"/>
  <c r="G51" i="49"/>
  <c r="G50" i="49"/>
  <c r="G49" i="49"/>
  <c r="G48" i="49"/>
  <c r="G13" i="49"/>
  <c r="G16" i="49"/>
  <c r="G18" i="49"/>
  <c r="G15" i="49"/>
  <c r="G14" i="49"/>
  <c r="G9" i="49"/>
  <c r="G8" i="49"/>
  <c r="G38" i="49"/>
  <c r="G37" i="49"/>
  <c r="G7" i="49"/>
  <c r="G22" i="49"/>
  <c r="G21" i="49"/>
  <c r="G20" i="49"/>
  <c r="G19" i="49"/>
  <c r="G36" i="49"/>
  <c r="G35" i="49"/>
  <c r="G34" i="49"/>
  <c r="G33" i="49"/>
  <c r="G32" i="49"/>
  <c r="G31" i="49"/>
  <c r="G30" i="49"/>
  <c r="G29" i="49"/>
  <c r="G25" i="49"/>
  <c r="G47" i="49"/>
  <c r="G46" i="49"/>
  <c r="G45" i="49"/>
  <c r="G44" i="49"/>
  <c r="G43" i="49"/>
  <c r="G42" i="49"/>
  <c r="G41" i="49"/>
  <c r="G40" i="49"/>
  <c r="G39" i="49"/>
  <c r="G12" i="49"/>
  <c r="G11" i="49"/>
  <c r="G6" i="49"/>
  <c r="G17" i="49" l="1"/>
  <c r="G78" i="49" l="1"/>
  <c r="G99" i="49"/>
  <c r="G103" i="49" l="1"/>
  <c r="E29" i="55" s="1"/>
  <c r="H29" i="55" s="1"/>
  <c r="H28" i="55" s="1"/>
  <c r="H31" i="55" s="1"/>
  <c r="H46" i="55" s="1"/>
  <c r="H47" i="55" l="1"/>
  <c r="H48" i="55" s="1"/>
</calcChain>
</file>

<file path=xl/sharedStrings.xml><?xml version="1.0" encoding="utf-8"?>
<sst xmlns="http://schemas.openxmlformats.org/spreadsheetml/2006/main" count="1987" uniqueCount="621">
  <si>
    <t>単価</t>
    <rPh sb="0" eb="2">
      <t>タンカ</t>
    </rPh>
    <phoneticPr fontId="1"/>
  </si>
  <si>
    <t>金額</t>
    <rPh sb="0" eb="2">
      <t>キンガク</t>
    </rPh>
    <phoneticPr fontId="1"/>
  </si>
  <si>
    <t>合計（税込）</t>
    <rPh sb="0" eb="2">
      <t>ゴウケイ</t>
    </rPh>
    <rPh sb="3" eb="5">
      <t>ゼイコ</t>
    </rPh>
    <phoneticPr fontId="1"/>
  </si>
  <si>
    <t>数量</t>
    <rPh sb="0" eb="2">
      <t>スウリョウ</t>
    </rPh>
    <phoneticPr fontId="1"/>
  </si>
  <si>
    <t>No.</t>
    <phoneticPr fontId="1"/>
  </si>
  <si>
    <t>所在地</t>
    <rPh sb="0" eb="3">
      <t>ショザイチ</t>
    </rPh>
    <phoneticPr fontId="1"/>
  </si>
  <si>
    <t>名称</t>
    <rPh sb="0" eb="2">
      <t>メイショウ</t>
    </rPh>
    <phoneticPr fontId="1"/>
  </si>
  <si>
    <t>-</t>
    <phoneticPr fontId="1"/>
  </si>
  <si>
    <t>連絡先</t>
    <rPh sb="0" eb="2">
      <t>レンラク</t>
    </rPh>
    <rPh sb="2" eb="3">
      <t>サキ</t>
    </rPh>
    <phoneticPr fontId="1"/>
  </si>
  <si>
    <t>代表者職・氏名</t>
    <rPh sb="0" eb="3">
      <t>ダイヒョウシャ</t>
    </rPh>
    <rPh sb="3" eb="4">
      <t>ショク</t>
    </rPh>
    <rPh sb="5" eb="7">
      <t>シメイ</t>
    </rPh>
    <phoneticPr fontId="1"/>
  </si>
  <si>
    <t>警備関係業務</t>
    <rPh sb="0" eb="2">
      <t>ケイビ</t>
    </rPh>
    <rPh sb="2" eb="4">
      <t>カンケイ</t>
    </rPh>
    <rPh sb="4" eb="6">
      <t>ギョウム</t>
    </rPh>
    <phoneticPr fontId="1"/>
  </si>
  <si>
    <t>会場設営関係業務</t>
    <rPh sb="0" eb="2">
      <t>カイジョウ</t>
    </rPh>
    <rPh sb="2" eb="4">
      <t>セツエイ</t>
    </rPh>
    <rPh sb="4" eb="6">
      <t>カンケイ</t>
    </rPh>
    <rPh sb="6" eb="8">
      <t>ギョウム</t>
    </rPh>
    <phoneticPr fontId="1"/>
  </si>
  <si>
    <t>単位</t>
    <rPh sb="0" eb="2">
      <t>タンイ</t>
    </rPh>
    <phoneticPr fontId="1"/>
  </si>
  <si>
    <t>式</t>
    <rPh sb="0" eb="1">
      <t>シキ</t>
    </rPh>
    <phoneticPr fontId="1"/>
  </si>
  <si>
    <t>小計①</t>
    <rPh sb="0" eb="2">
      <t>ショウケイ</t>
    </rPh>
    <phoneticPr fontId="1"/>
  </si>
  <si>
    <t>小計②</t>
    <rPh sb="0" eb="2">
      <t>ショウケイ</t>
    </rPh>
    <phoneticPr fontId="1"/>
  </si>
  <si>
    <t>小計③</t>
    <rPh sb="0" eb="2">
      <t>ショウケイ</t>
    </rPh>
    <phoneticPr fontId="1"/>
  </si>
  <si>
    <t>千葉市民花火大会実行委員会会長　様</t>
    <rPh sb="0" eb="8">
      <t>チバシミンハナビタイカイ</t>
    </rPh>
    <rPh sb="8" eb="13">
      <t>ジッコウイインカイ</t>
    </rPh>
    <rPh sb="16" eb="17">
      <t>サマ</t>
    </rPh>
    <phoneticPr fontId="1"/>
  </si>
  <si>
    <t>管理業務</t>
    <rPh sb="0" eb="2">
      <t>カンリ</t>
    </rPh>
    <rPh sb="2" eb="4">
      <t>ギョウム</t>
    </rPh>
    <phoneticPr fontId="1"/>
  </si>
  <si>
    <t>作業計画書作成業務</t>
    <rPh sb="0" eb="2">
      <t>サギョウ</t>
    </rPh>
    <rPh sb="2" eb="5">
      <t>ケイカクショ</t>
    </rPh>
    <rPh sb="5" eb="7">
      <t>サクセイ</t>
    </rPh>
    <rPh sb="7" eb="9">
      <t>ギョウム</t>
    </rPh>
    <phoneticPr fontId="1"/>
  </si>
  <si>
    <t>実施報告書（成果物）の作成・提出</t>
    <rPh sb="0" eb="2">
      <t>ジッシ</t>
    </rPh>
    <rPh sb="2" eb="5">
      <t>ホウコクショ</t>
    </rPh>
    <rPh sb="6" eb="9">
      <t>セイカブツ</t>
    </rPh>
    <rPh sb="11" eb="13">
      <t>サクセイ</t>
    </rPh>
    <rPh sb="14" eb="16">
      <t>テイシュツ</t>
    </rPh>
    <phoneticPr fontId="1"/>
  </si>
  <si>
    <t>会場等設営計画書作成業務</t>
    <rPh sb="0" eb="3">
      <t>カイジョウナド</t>
    </rPh>
    <rPh sb="3" eb="5">
      <t>セツエイ</t>
    </rPh>
    <rPh sb="5" eb="8">
      <t>ケイカクショ</t>
    </rPh>
    <rPh sb="8" eb="10">
      <t>サクセイ</t>
    </rPh>
    <rPh sb="10" eb="12">
      <t>ギョウム</t>
    </rPh>
    <phoneticPr fontId="1"/>
  </si>
  <si>
    <t>イ</t>
    <phoneticPr fontId="1"/>
  </si>
  <si>
    <t>ウ</t>
    <phoneticPr fontId="1"/>
  </si>
  <si>
    <t>エ</t>
    <phoneticPr fontId="1"/>
  </si>
  <si>
    <t>オ</t>
    <phoneticPr fontId="1"/>
  </si>
  <si>
    <t>警備案内計画書作成業務</t>
    <rPh sb="0" eb="2">
      <t>ケイビ</t>
    </rPh>
    <rPh sb="2" eb="4">
      <t>アンナイ</t>
    </rPh>
    <rPh sb="4" eb="7">
      <t>ケイカクショ</t>
    </rPh>
    <rPh sb="7" eb="9">
      <t>サクセイ</t>
    </rPh>
    <rPh sb="9" eb="11">
      <t>ギョウム</t>
    </rPh>
    <phoneticPr fontId="1"/>
  </si>
  <si>
    <t>各種申請業務</t>
    <rPh sb="0" eb="2">
      <t>カクシュ</t>
    </rPh>
    <rPh sb="2" eb="4">
      <t>シンセイ</t>
    </rPh>
    <rPh sb="4" eb="6">
      <t>ギョウム</t>
    </rPh>
    <phoneticPr fontId="1"/>
  </si>
  <si>
    <t>カ</t>
    <phoneticPr fontId="1"/>
  </si>
  <si>
    <t>市民招待席及び無料招待席の事前受付・抽選・当選通知発送業務</t>
    <rPh sb="0" eb="2">
      <t>シミン</t>
    </rPh>
    <rPh sb="2" eb="4">
      <t>ショウタイ</t>
    </rPh>
    <rPh sb="4" eb="5">
      <t>セキ</t>
    </rPh>
    <rPh sb="5" eb="6">
      <t>オヨ</t>
    </rPh>
    <rPh sb="7" eb="9">
      <t>ムリョウ</t>
    </rPh>
    <rPh sb="9" eb="11">
      <t>ショウタイ</t>
    </rPh>
    <rPh sb="11" eb="12">
      <t>セキ</t>
    </rPh>
    <rPh sb="13" eb="15">
      <t>ジゼン</t>
    </rPh>
    <rPh sb="15" eb="17">
      <t>ウケツケ</t>
    </rPh>
    <rPh sb="18" eb="20">
      <t>チュウセン</t>
    </rPh>
    <rPh sb="21" eb="23">
      <t>トウセン</t>
    </rPh>
    <rPh sb="23" eb="25">
      <t>ツウチ</t>
    </rPh>
    <rPh sb="25" eb="27">
      <t>ハッソウ</t>
    </rPh>
    <rPh sb="27" eb="29">
      <t>ギョウム</t>
    </rPh>
    <phoneticPr fontId="1"/>
  </si>
  <si>
    <t>キ</t>
    <phoneticPr fontId="1"/>
  </si>
  <si>
    <t>売店区画等の募集及び管理・運営業務</t>
    <rPh sb="4" eb="5">
      <t>ナド</t>
    </rPh>
    <rPh sb="6" eb="8">
      <t>ボシュウ</t>
    </rPh>
    <rPh sb="8" eb="9">
      <t>オヨ</t>
    </rPh>
    <phoneticPr fontId="1"/>
  </si>
  <si>
    <t>ク</t>
    <phoneticPr fontId="1"/>
  </si>
  <si>
    <t>物品調達業務</t>
    <rPh sb="0" eb="2">
      <t>ブッピン</t>
    </rPh>
    <rPh sb="2" eb="4">
      <t>チョウタツ</t>
    </rPh>
    <rPh sb="4" eb="6">
      <t>ギョウム</t>
    </rPh>
    <phoneticPr fontId="1"/>
  </si>
  <si>
    <t>看板表示製作及び設置業務</t>
    <rPh sb="0" eb="2">
      <t>カンバン</t>
    </rPh>
    <rPh sb="2" eb="4">
      <t>ヒョウジ</t>
    </rPh>
    <rPh sb="4" eb="6">
      <t>セイサク</t>
    </rPh>
    <rPh sb="6" eb="7">
      <t>オヨ</t>
    </rPh>
    <rPh sb="8" eb="10">
      <t>セッチ</t>
    </rPh>
    <rPh sb="10" eb="12">
      <t>ギョウム</t>
    </rPh>
    <phoneticPr fontId="1"/>
  </si>
  <si>
    <t>設営・運営・撤去業務</t>
    <rPh sb="3" eb="5">
      <t>ウンエイ</t>
    </rPh>
    <rPh sb="6" eb="8">
      <t>テッキョ</t>
    </rPh>
    <rPh sb="8" eb="10">
      <t>ギョウム</t>
    </rPh>
    <phoneticPr fontId="1"/>
  </si>
  <si>
    <t>備考</t>
    <rPh sb="0" eb="2">
      <t>ビコウ</t>
    </rPh>
    <phoneticPr fontId="1"/>
  </si>
  <si>
    <t>物品ごとの数量及び単価を別紙に明記すること。</t>
    <rPh sb="0" eb="2">
      <t>ブッピン</t>
    </rPh>
    <rPh sb="5" eb="7">
      <t>スウリョウ</t>
    </rPh>
    <rPh sb="7" eb="8">
      <t>オヨ</t>
    </rPh>
    <rPh sb="9" eb="11">
      <t>タンカ</t>
    </rPh>
    <rPh sb="12" eb="14">
      <t>ベッシ</t>
    </rPh>
    <rPh sb="15" eb="17">
      <t>メイキ</t>
    </rPh>
    <phoneticPr fontId="1"/>
  </si>
  <si>
    <t>警備・案内誘導業務</t>
    <rPh sb="0" eb="2">
      <t>ケイビ</t>
    </rPh>
    <rPh sb="3" eb="5">
      <t>アンナイ</t>
    </rPh>
    <rPh sb="5" eb="7">
      <t>ユウドウ</t>
    </rPh>
    <rPh sb="7" eb="9">
      <t>ギョウム</t>
    </rPh>
    <phoneticPr fontId="1"/>
  </si>
  <si>
    <t>統括責任者</t>
  </si>
  <si>
    <t>習志野地区専任責任者</t>
    <phoneticPr fontId="1"/>
  </si>
  <si>
    <t>警備責任者</t>
    <phoneticPr fontId="1"/>
  </si>
  <si>
    <t>警備隊長</t>
    <phoneticPr fontId="1"/>
  </si>
  <si>
    <t>警備員</t>
    <phoneticPr fontId="1"/>
  </si>
  <si>
    <t>案内誘導責任者</t>
    <phoneticPr fontId="1"/>
  </si>
  <si>
    <t>案内誘導リーダー</t>
    <phoneticPr fontId="1"/>
  </si>
  <si>
    <t>ア</t>
    <phoneticPr fontId="1"/>
  </si>
  <si>
    <t>(1)</t>
    <phoneticPr fontId="1"/>
  </si>
  <si>
    <t>(2)</t>
  </si>
  <si>
    <t>(6)</t>
  </si>
  <si>
    <t>(2)</t>
    <phoneticPr fontId="1"/>
  </si>
  <si>
    <t>従事者マニュアル作成業務</t>
    <rPh sb="0" eb="3">
      <t>ジュウジシャ</t>
    </rPh>
    <rPh sb="8" eb="10">
      <t>サクセイ</t>
    </rPh>
    <rPh sb="10" eb="12">
      <t>ギョウム</t>
    </rPh>
    <phoneticPr fontId="1"/>
  </si>
  <si>
    <t>(3)</t>
    <phoneticPr fontId="1"/>
  </si>
  <si>
    <t>式</t>
    <rPh sb="0" eb="1">
      <t>シキ</t>
    </rPh>
    <phoneticPr fontId="1"/>
  </si>
  <si>
    <t>時間</t>
    <rPh sb="0" eb="2">
      <t>ジカン</t>
    </rPh>
    <phoneticPr fontId="1"/>
  </si>
  <si>
    <t>設営スタッフ</t>
    <rPh sb="0" eb="2">
      <t>セツエイ</t>
    </rPh>
    <phoneticPr fontId="1"/>
  </si>
  <si>
    <t>数量</t>
    <rPh sb="0" eb="2">
      <t>スウリョウ</t>
    </rPh>
    <phoneticPr fontId="1"/>
  </si>
  <si>
    <t>-</t>
    <phoneticPr fontId="1"/>
  </si>
  <si>
    <t>消費税</t>
    <rPh sb="0" eb="3">
      <t>ショウヒゼイ</t>
    </rPh>
    <phoneticPr fontId="1"/>
  </si>
  <si>
    <t>合計（税抜）</t>
    <rPh sb="0" eb="2">
      <t>ゴウケイ</t>
    </rPh>
    <rPh sb="3" eb="4">
      <t>ゼイ</t>
    </rPh>
    <rPh sb="4" eb="5">
      <t>ヌ</t>
    </rPh>
    <phoneticPr fontId="1"/>
  </si>
  <si>
    <t>警備計画書との整合を図ること。</t>
    <rPh sb="0" eb="2">
      <t>ケイビ</t>
    </rPh>
    <rPh sb="2" eb="5">
      <t>ケイカクショ</t>
    </rPh>
    <rPh sb="7" eb="9">
      <t>セイゴウ</t>
    </rPh>
    <rPh sb="10" eb="11">
      <t>ハカ</t>
    </rPh>
    <phoneticPr fontId="1"/>
  </si>
  <si>
    <t>その他物品調達業務に要する経費</t>
    <rPh sb="2" eb="3">
      <t>ホカ</t>
    </rPh>
    <rPh sb="3" eb="5">
      <t>ブッピン</t>
    </rPh>
    <rPh sb="5" eb="7">
      <t>チョウタツ</t>
    </rPh>
    <rPh sb="7" eb="9">
      <t>ギョウム</t>
    </rPh>
    <rPh sb="10" eb="11">
      <t>ヨウ</t>
    </rPh>
    <rPh sb="13" eb="15">
      <t>ケイヒ</t>
    </rPh>
    <phoneticPr fontId="1"/>
  </si>
  <si>
    <t>物品ごとの調達費用</t>
    <rPh sb="0" eb="2">
      <t>ブッピン</t>
    </rPh>
    <rPh sb="5" eb="7">
      <t>チョウタツ</t>
    </rPh>
    <rPh sb="7" eb="9">
      <t>ヒヨウ</t>
    </rPh>
    <phoneticPr fontId="1"/>
  </si>
  <si>
    <t>デザイン・設置等に要する経費</t>
    <rPh sb="5" eb="7">
      <t>セッチ</t>
    </rPh>
    <rPh sb="7" eb="8">
      <t>ナド</t>
    </rPh>
    <rPh sb="9" eb="10">
      <t>ヨウ</t>
    </rPh>
    <rPh sb="12" eb="14">
      <t>ケイヒ</t>
    </rPh>
    <phoneticPr fontId="1"/>
  </si>
  <si>
    <t>仕様</t>
    <rPh sb="0" eb="2">
      <t>シヨウ</t>
    </rPh>
    <phoneticPr fontId="1"/>
  </si>
  <si>
    <t>見積書</t>
    <rPh sb="0" eb="2">
      <t>ミツモリ</t>
    </rPh>
    <rPh sb="2" eb="3">
      <t>ショ</t>
    </rPh>
    <phoneticPr fontId="1"/>
  </si>
  <si>
    <t>管理費</t>
    <rPh sb="0" eb="3">
      <t>カンリヒ</t>
    </rPh>
    <phoneticPr fontId="1"/>
  </si>
  <si>
    <t>小計①+②+③+管理費</t>
    <phoneticPr fontId="1"/>
  </si>
  <si>
    <t>（小計①+②+③）×●％　</t>
    <phoneticPr fontId="1"/>
  </si>
  <si>
    <t>　　年　月　日</t>
    <phoneticPr fontId="1"/>
  </si>
  <si>
    <t>時間</t>
    <rPh sb="0" eb="2">
      <t>ジカン</t>
    </rPh>
    <phoneticPr fontId="1"/>
  </si>
  <si>
    <t>人</t>
    <rPh sb="0" eb="1">
      <t>ニン</t>
    </rPh>
    <phoneticPr fontId="1"/>
  </si>
  <si>
    <t>図面番号</t>
    <rPh sb="0" eb="2">
      <t>ズメン</t>
    </rPh>
    <rPh sb="2" eb="4">
      <t>バンゴウ</t>
    </rPh>
    <phoneticPr fontId="1"/>
  </si>
  <si>
    <t>時間数計</t>
    <rPh sb="0" eb="3">
      <t>ジカンスウ</t>
    </rPh>
    <rPh sb="3" eb="4">
      <t>ケイ</t>
    </rPh>
    <phoneticPr fontId="1"/>
  </si>
  <si>
    <t>1-A</t>
    <phoneticPr fontId="1"/>
  </si>
  <si>
    <t>1-B</t>
    <phoneticPr fontId="1"/>
  </si>
  <si>
    <t>1-C</t>
    <phoneticPr fontId="1"/>
  </si>
  <si>
    <t>1-D</t>
    <phoneticPr fontId="1"/>
  </si>
  <si>
    <t>1-E</t>
    <phoneticPr fontId="1"/>
  </si>
  <si>
    <t>1-F</t>
    <phoneticPr fontId="1"/>
  </si>
  <si>
    <t>2-B</t>
    <phoneticPr fontId="1"/>
  </si>
  <si>
    <t>歩道動線確保、立ち見禁止広報</t>
    <rPh sb="0" eb="2">
      <t>ホドウ</t>
    </rPh>
    <rPh sb="2" eb="4">
      <t>ドウセン</t>
    </rPh>
    <rPh sb="4" eb="6">
      <t>カクホ</t>
    </rPh>
    <rPh sb="7" eb="8">
      <t>タ</t>
    </rPh>
    <rPh sb="9" eb="10">
      <t>ミ</t>
    </rPh>
    <rPh sb="10" eb="12">
      <t>キンシ</t>
    </rPh>
    <rPh sb="12" eb="14">
      <t>コウホウ</t>
    </rPh>
    <phoneticPr fontId="1"/>
  </si>
  <si>
    <t>歩道橋の案内誘導</t>
    <rPh sb="0" eb="3">
      <t>ホドウキョウ</t>
    </rPh>
    <rPh sb="4" eb="6">
      <t>アンナイ</t>
    </rPh>
    <rPh sb="6" eb="8">
      <t>ユウドウ</t>
    </rPh>
    <phoneticPr fontId="1"/>
  </si>
  <si>
    <t>2-C</t>
    <phoneticPr fontId="1"/>
  </si>
  <si>
    <t>2-D</t>
    <phoneticPr fontId="1"/>
  </si>
  <si>
    <t>2-E</t>
    <phoneticPr fontId="1"/>
  </si>
  <si>
    <t>3-B</t>
    <phoneticPr fontId="1"/>
  </si>
  <si>
    <t>3-C</t>
    <phoneticPr fontId="1"/>
  </si>
  <si>
    <t>3-D</t>
    <phoneticPr fontId="1"/>
  </si>
  <si>
    <t>3-E</t>
    <phoneticPr fontId="1"/>
  </si>
  <si>
    <t>4-C</t>
    <phoneticPr fontId="1"/>
  </si>
  <si>
    <t>4-D</t>
    <phoneticPr fontId="1"/>
  </si>
  <si>
    <t>4-E</t>
    <phoneticPr fontId="1"/>
  </si>
  <si>
    <t>歩行者誘導・乱横断禁止</t>
    <rPh sb="0" eb="3">
      <t>ホコウシャ</t>
    </rPh>
    <rPh sb="3" eb="5">
      <t>ユウドウ</t>
    </rPh>
    <rPh sb="6" eb="7">
      <t>ラン</t>
    </rPh>
    <rPh sb="7" eb="9">
      <t>オウダン</t>
    </rPh>
    <rPh sb="9" eb="11">
      <t>キンシ</t>
    </rPh>
    <phoneticPr fontId="1"/>
  </si>
  <si>
    <t>横断歩道対応</t>
    <rPh sb="0" eb="2">
      <t>オウダン</t>
    </rPh>
    <rPh sb="2" eb="4">
      <t>ホドウ</t>
    </rPh>
    <rPh sb="4" eb="6">
      <t>タイオウ</t>
    </rPh>
    <phoneticPr fontId="1"/>
  </si>
  <si>
    <t>4-F</t>
    <phoneticPr fontId="1"/>
  </si>
  <si>
    <t>5-C</t>
    <phoneticPr fontId="1"/>
  </si>
  <si>
    <t>幕張本郷駅</t>
    <rPh sb="0" eb="5">
      <t>マクハリホンゴウエキ</t>
    </rPh>
    <phoneticPr fontId="1"/>
  </si>
  <si>
    <t>N-1</t>
    <phoneticPr fontId="1"/>
  </si>
  <si>
    <t>路上駐車対策</t>
    <rPh sb="0" eb="2">
      <t>ロジョウ</t>
    </rPh>
    <rPh sb="2" eb="4">
      <t>チュウシャ</t>
    </rPh>
    <rPh sb="4" eb="6">
      <t>タイサク</t>
    </rPh>
    <phoneticPr fontId="1"/>
  </si>
  <si>
    <t>N-2</t>
    <phoneticPr fontId="1"/>
  </si>
  <si>
    <t>00-J</t>
    <phoneticPr fontId="1"/>
  </si>
  <si>
    <t>00-K</t>
    <phoneticPr fontId="1"/>
  </si>
  <si>
    <t>00-L</t>
    <phoneticPr fontId="1"/>
  </si>
  <si>
    <t>00-M</t>
    <phoneticPr fontId="1"/>
  </si>
  <si>
    <t>砂浜への侵入禁止</t>
    <rPh sb="0" eb="2">
      <t>スナハマ</t>
    </rPh>
    <rPh sb="4" eb="6">
      <t>シンニュウ</t>
    </rPh>
    <rPh sb="6" eb="8">
      <t>キンシ</t>
    </rPh>
    <phoneticPr fontId="1"/>
  </si>
  <si>
    <t>滞留防止</t>
    <rPh sb="0" eb="2">
      <t>タイリュウ</t>
    </rPh>
    <rPh sb="2" eb="4">
      <t>ボウシ</t>
    </rPh>
    <phoneticPr fontId="1"/>
  </si>
  <si>
    <t>本部遊撃</t>
    <rPh sb="0" eb="2">
      <t>ホンブ</t>
    </rPh>
    <rPh sb="2" eb="4">
      <t>ユウゲキ</t>
    </rPh>
    <phoneticPr fontId="1"/>
  </si>
  <si>
    <t>遊撃</t>
    <rPh sb="0" eb="2">
      <t>ユウゲキ</t>
    </rPh>
    <phoneticPr fontId="1"/>
  </si>
  <si>
    <t>参考</t>
    <rPh sb="0" eb="2">
      <t>サンコウ</t>
    </rPh>
    <phoneticPr fontId="1"/>
  </si>
  <si>
    <t>提案</t>
    <rPh sb="0" eb="2">
      <t>テイアン</t>
    </rPh>
    <phoneticPr fontId="1"/>
  </si>
  <si>
    <t>湯楽の里への案内誘導</t>
    <rPh sb="0" eb="2">
      <t>ユラ</t>
    </rPh>
    <rPh sb="3" eb="4">
      <t>サト</t>
    </rPh>
    <rPh sb="6" eb="8">
      <t>アンナイ</t>
    </rPh>
    <rPh sb="8" eb="10">
      <t>ユウドウ</t>
    </rPh>
    <phoneticPr fontId="1"/>
  </si>
  <si>
    <t>(5)</t>
    <phoneticPr fontId="1"/>
  </si>
  <si>
    <t>(1)</t>
    <phoneticPr fontId="1"/>
  </si>
  <si>
    <t>(2)</t>
    <phoneticPr fontId="1"/>
  </si>
  <si>
    <t>(3)</t>
    <phoneticPr fontId="1"/>
  </si>
  <si>
    <t>(4)</t>
    <phoneticPr fontId="1"/>
  </si>
  <si>
    <t>(4)</t>
    <phoneticPr fontId="1"/>
  </si>
  <si>
    <t>-</t>
    <phoneticPr fontId="1"/>
  </si>
  <si>
    <t>内訳は別紙２</t>
    <rPh sb="0" eb="2">
      <t>ウチワケ</t>
    </rPh>
    <rPh sb="3" eb="5">
      <t>ベッシ</t>
    </rPh>
    <phoneticPr fontId="1"/>
  </si>
  <si>
    <t>基</t>
  </si>
  <si>
    <t>張</t>
  </si>
  <si>
    <t>個</t>
  </si>
  <si>
    <t>台</t>
  </si>
  <si>
    <t>脚</t>
  </si>
  <si>
    <t>コーンバー</t>
  </si>
  <si>
    <t>本</t>
  </si>
  <si>
    <t>枚</t>
  </si>
  <si>
    <t>スズランテープ</t>
    <phoneticPr fontId="1"/>
  </si>
  <si>
    <t>Ｌ</t>
  </si>
  <si>
    <t>台</t>
    <phoneticPr fontId="1"/>
  </si>
  <si>
    <t>照明（テント用）</t>
    <rPh sb="0" eb="2">
      <t>ショウメイ</t>
    </rPh>
    <rPh sb="6" eb="7">
      <t>ヨウ</t>
    </rPh>
    <phoneticPr fontId="1"/>
  </si>
  <si>
    <t>枚</t>
    <phoneticPr fontId="1"/>
  </si>
  <si>
    <t>組</t>
    <rPh sb="0" eb="1">
      <t>クミ</t>
    </rPh>
    <phoneticPr fontId="1"/>
  </si>
  <si>
    <t>ｾｯﾄ</t>
  </si>
  <si>
    <t>タオルケット</t>
    <phoneticPr fontId="1"/>
  </si>
  <si>
    <t>個</t>
    <phoneticPr fontId="1"/>
  </si>
  <si>
    <t>コードリール</t>
    <phoneticPr fontId="1"/>
  </si>
  <si>
    <t>30ｍ</t>
    <phoneticPr fontId="1"/>
  </si>
  <si>
    <t>クランプカバー</t>
  </si>
  <si>
    <t>リストバンド</t>
  </si>
  <si>
    <t>キャリー用</t>
  </si>
  <si>
    <t>イントレ　3段　</t>
  </si>
  <si>
    <t>種別</t>
    <rPh sb="0" eb="2">
      <t>シュベツ</t>
    </rPh>
    <phoneticPr fontId="1"/>
  </si>
  <si>
    <t>ポスト</t>
    <phoneticPr fontId="1"/>
  </si>
  <si>
    <t>人員</t>
    <rPh sb="0" eb="2">
      <t>ジンイン</t>
    </rPh>
    <phoneticPr fontId="1"/>
  </si>
  <si>
    <t>役割</t>
    <rPh sb="0" eb="2">
      <t>ヤクワリ</t>
    </rPh>
    <phoneticPr fontId="1"/>
  </si>
  <si>
    <t>警備員</t>
    <rPh sb="0" eb="3">
      <t>ケイビイン</t>
    </rPh>
    <phoneticPr fontId="1"/>
  </si>
  <si>
    <t>5P</t>
    <phoneticPr fontId="1"/>
  </si>
  <si>
    <t>立哨警備(進入禁止エリアへの侵入防止)/及び湯楽の里関係者以外の断ち切り</t>
    <rPh sb="0" eb="2">
      <t>リッショウ</t>
    </rPh>
    <rPh sb="2" eb="4">
      <t>ケイビ</t>
    </rPh>
    <rPh sb="5" eb="9">
      <t>シンニュウキンシ</t>
    </rPh>
    <rPh sb="14" eb="16">
      <t>シンニュウ</t>
    </rPh>
    <rPh sb="16" eb="18">
      <t>ボウシ</t>
    </rPh>
    <rPh sb="20" eb="21">
      <t>オヨ</t>
    </rPh>
    <rPh sb="22" eb="24">
      <t>ユラ</t>
    </rPh>
    <rPh sb="25" eb="26">
      <t>サト</t>
    </rPh>
    <rPh sb="26" eb="31">
      <t>カンケイシャイガイ</t>
    </rPh>
    <rPh sb="32" eb="33">
      <t>タ</t>
    </rPh>
    <rPh sb="34" eb="35">
      <t>キ</t>
    </rPh>
    <phoneticPr fontId="1"/>
  </si>
  <si>
    <t>1P</t>
    <phoneticPr fontId="1"/>
  </si>
  <si>
    <t>防波堤立入禁止・落水防止</t>
    <rPh sb="0" eb="3">
      <t>ボウハテイ</t>
    </rPh>
    <rPh sb="3" eb="7">
      <t>タチイリキンシ</t>
    </rPh>
    <rPh sb="8" eb="10">
      <t>ラクスイ</t>
    </rPh>
    <rPh sb="10" eb="12">
      <t>ボウシ</t>
    </rPh>
    <phoneticPr fontId="1"/>
  </si>
  <si>
    <t>2P</t>
    <phoneticPr fontId="1"/>
  </si>
  <si>
    <t>Dエリア不正入場防止及びリストバンドチェック</t>
    <rPh sb="4" eb="6">
      <t>フセイ</t>
    </rPh>
    <rPh sb="6" eb="8">
      <t>ニュウジョウ</t>
    </rPh>
    <rPh sb="8" eb="10">
      <t>ボウシ</t>
    </rPh>
    <rPh sb="10" eb="11">
      <t>オヨ</t>
    </rPh>
    <phoneticPr fontId="1"/>
  </si>
  <si>
    <t>駐車場エリア規制/Cエリア砂浜侵入防止</t>
    <rPh sb="0" eb="3">
      <t>チュウシャジョウ</t>
    </rPh>
    <rPh sb="6" eb="8">
      <t>キセイ</t>
    </rPh>
    <rPh sb="13" eb="15">
      <t>スナハマ</t>
    </rPh>
    <rPh sb="15" eb="17">
      <t>シンニュウ</t>
    </rPh>
    <rPh sb="17" eb="19">
      <t>ボウシ</t>
    </rPh>
    <phoneticPr fontId="1"/>
  </si>
  <si>
    <t>観覧席案内※打上げ終了後退場案内※20時より立ち位置移動(1P)</t>
    <rPh sb="0" eb="3">
      <t>カンランセキ</t>
    </rPh>
    <rPh sb="3" eb="5">
      <t>アンナイ</t>
    </rPh>
    <rPh sb="6" eb="8">
      <t>ウチア</t>
    </rPh>
    <rPh sb="9" eb="11">
      <t>シュウリョウ</t>
    </rPh>
    <rPh sb="11" eb="12">
      <t>ゴ</t>
    </rPh>
    <rPh sb="12" eb="14">
      <t>タイジョウ</t>
    </rPh>
    <rPh sb="14" eb="16">
      <t>アンナイ</t>
    </rPh>
    <rPh sb="19" eb="20">
      <t>ジ</t>
    </rPh>
    <rPh sb="22" eb="26">
      <t>タチイチ</t>
    </rPh>
    <rPh sb="26" eb="28">
      <t>イドウ</t>
    </rPh>
    <phoneticPr fontId="1"/>
  </si>
  <si>
    <t>3P</t>
    <phoneticPr fontId="1"/>
  </si>
  <si>
    <t>関係車両管理・立入禁止対応</t>
    <rPh sb="0" eb="2">
      <t>カンケイ</t>
    </rPh>
    <rPh sb="2" eb="4">
      <t>シャリョウ</t>
    </rPh>
    <rPh sb="4" eb="6">
      <t>カンリ</t>
    </rPh>
    <rPh sb="7" eb="9">
      <t>タチイリ</t>
    </rPh>
    <rPh sb="9" eb="11">
      <t>キンシ</t>
    </rPh>
    <rPh sb="11" eb="13">
      <t>タイオウ</t>
    </rPh>
    <phoneticPr fontId="1"/>
  </si>
  <si>
    <t>立入禁止エリア警戒</t>
    <rPh sb="0" eb="4">
      <t>タチイリキンシ</t>
    </rPh>
    <rPh sb="7" eb="9">
      <t>ケイカイ</t>
    </rPh>
    <phoneticPr fontId="1"/>
  </si>
  <si>
    <t>エリア規制要員</t>
    <rPh sb="3" eb="5">
      <t>キセイ</t>
    </rPh>
    <rPh sb="5" eb="7">
      <t>ヨウイン</t>
    </rPh>
    <phoneticPr fontId="1"/>
  </si>
  <si>
    <t>侵入防止</t>
    <rPh sb="0" eb="2">
      <t>シンニュウ</t>
    </rPh>
    <rPh sb="2" eb="4">
      <t>ボウシ</t>
    </rPh>
    <phoneticPr fontId="1"/>
  </si>
  <si>
    <t>Dエリアリストバンドチェック</t>
    <phoneticPr fontId="1"/>
  </si>
  <si>
    <t>Cエリアリストバンドチェック</t>
    <phoneticPr fontId="1"/>
  </si>
  <si>
    <t>観覧席への案内誘導(Cエリア)</t>
    <rPh sb="0" eb="3">
      <t>カンランセキ</t>
    </rPh>
    <rPh sb="5" eb="7">
      <t>アンナイ</t>
    </rPh>
    <rPh sb="7" eb="9">
      <t>ユウドウ</t>
    </rPh>
    <phoneticPr fontId="1"/>
  </si>
  <si>
    <t>エリア巡回(迷子対応)トイレ・売店整理</t>
    <rPh sb="3" eb="5">
      <t>ジュンカイ</t>
    </rPh>
    <rPh sb="6" eb="8">
      <t>マイゴ</t>
    </rPh>
    <rPh sb="8" eb="10">
      <t>タイオウ</t>
    </rPh>
    <rPh sb="15" eb="17">
      <t>バイテン</t>
    </rPh>
    <rPh sb="17" eb="19">
      <t>セイリ</t>
    </rPh>
    <phoneticPr fontId="1"/>
  </si>
  <si>
    <t>観覧席への案内誘導</t>
    <rPh sb="0" eb="3">
      <t>カンランセキ</t>
    </rPh>
    <rPh sb="5" eb="7">
      <t>アンナイ</t>
    </rPh>
    <rPh sb="7" eb="9">
      <t>ユウドウ</t>
    </rPh>
    <phoneticPr fontId="1"/>
  </si>
  <si>
    <t>4P</t>
    <phoneticPr fontId="1"/>
  </si>
  <si>
    <t>エリア巡回(迷子対応)トイレ・売店整理(遊撃)</t>
    <rPh sb="3" eb="5">
      <t>ジュンカイ</t>
    </rPh>
    <rPh sb="6" eb="8">
      <t>マイゴ</t>
    </rPh>
    <rPh sb="8" eb="10">
      <t>タイオウ</t>
    </rPh>
    <rPh sb="15" eb="17">
      <t>バイテン</t>
    </rPh>
    <rPh sb="17" eb="19">
      <t>セイリ</t>
    </rPh>
    <rPh sb="20" eb="22">
      <t>ユウゲキ</t>
    </rPh>
    <phoneticPr fontId="1"/>
  </si>
  <si>
    <t>班長</t>
    <rPh sb="0" eb="2">
      <t>ハンチョウ</t>
    </rPh>
    <phoneticPr fontId="1"/>
  </si>
  <si>
    <t>1-B警備員管理　遊撃指揮</t>
    <rPh sb="3" eb="6">
      <t>ケイビイン</t>
    </rPh>
    <rPh sb="6" eb="8">
      <t>カンリ</t>
    </rPh>
    <rPh sb="9" eb="11">
      <t>ユウゲキ</t>
    </rPh>
    <rPh sb="11" eb="13">
      <t>シキ</t>
    </rPh>
    <phoneticPr fontId="1"/>
  </si>
  <si>
    <t>事案発生・緊急時対応・巡回</t>
    <rPh sb="0" eb="4">
      <t>ジアンハッセイ</t>
    </rPh>
    <rPh sb="5" eb="8">
      <t>キンキュウジ</t>
    </rPh>
    <rPh sb="8" eb="10">
      <t>タイオウ</t>
    </rPh>
    <rPh sb="11" eb="13">
      <t>ジュンカイ</t>
    </rPh>
    <phoneticPr fontId="1"/>
  </si>
  <si>
    <t>エリア不正入場防止</t>
    <rPh sb="3" eb="9">
      <t>フセイニュウジョウボウシ</t>
    </rPh>
    <phoneticPr fontId="1"/>
  </si>
  <si>
    <t>観覧席案内※打ち上げ終了後退場案内</t>
    <rPh sb="0" eb="3">
      <t>カンランセキ</t>
    </rPh>
    <rPh sb="3" eb="5">
      <t>アンナイ</t>
    </rPh>
    <rPh sb="6" eb="7">
      <t>ウ</t>
    </rPh>
    <rPh sb="8" eb="9">
      <t>ア</t>
    </rPh>
    <rPh sb="10" eb="13">
      <t>シュウリョウゴ</t>
    </rPh>
    <rPh sb="13" eb="15">
      <t>タイジョウ</t>
    </rPh>
    <rPh sb="15" eb="17">
      <t>アンナイ</t>
    </rPh>
    <phoneticPr fontId="1"/>
  </si>
  <si>
    <t>Aエリアリストバンドチェック</t>
    <phoneticPr fontId="1"/>
  </si>
  <si>
    <t>Bエリアリストバンドチェック</t>
    <phoneticPr fontId="1"/>
  </si>
  <si>
    <t>警備隊長</t>
    <rPh sb="0" eb="4">
      <t>ケイビタイチョウ</t>
    </rPh>
    <phoneticPr fontId="1"/>
  </si>
  <si>
    <t>第一小隊長</t>
    <rPh sb="0" eb="2">
      <t>ダイイチ</t>
    </rPh>
    <rPh sb="2" eb="5">
      <t>ショウタイチョウ</t>
    </rPh>
    <phoneticPr fontId="1"/>
  </si>
  <si>
    <t>小隊運用・指揮　本部との連絡・調整</t>
    <rPh sb="0" eb="2">
      <t>ショウタイ</t>
    </rPh>
    <rPh sb="2" eb="4">
      <t>ウンヨウ</t>
    </rPh>
    <rPh sb="5" eb="7">
      <t>シキ</t>
    </rPh>
    <rPh sb="8" eb="10">
      <t>ホンブ</t>
    </rPh>
    <rPh sb="12" eb="14">
      <t>レンラク</t>
    </rPh>
    <rPh sb="15" eb="17">
      <t>チョウセイ</t>
    </rPh>
    <phoneticPr fontId="1"/>
  </si>
  <si>
    <t>1-C警備員管理　遊撃指揮</t>
    <rPh sb="3" eb="6">
      <t>ケイビイン</t>
    </rPh>
    <rPh sb="6" eb="8">
      <t>カンリ</t>
    </rPh>
    <rPh sb="9" eb="11">
      <t>ユウゲキ</t>
    </rPh>
    <rPh sb="11" eb="13">
      <t>シキ</t>
    </rPh>
    <phoneticPr fontId="1"/>
  </si>
  <si>
    <t>1-D～F警備員管理　遊撃指揮</t>
    <rPh sb="5" eb="8">
      <t>ケイビイン</t>
    </rPh>
    <rPh sb="8" eb="10">
      <t>カンリ</t>
    </rPh>
    <rPh sb="11" eb="13">
      <t>ユウゲキ</t>
    </rPh>
    <rPh sb="13" eb="15">
      <t>シキ</t>
    </rPh>
    <phoneticPr fontId="1"/>
  </si>
  <si>
    <t>観覧席への誘導案内</t>
    <rPh sb="0" eb="3">
      <t>カンランセキ</t>
    </rPh>
    <rPh sb="5" eb="7">
      <t>ユウドウ</t>
    </rPh>
    <rPh sb="7" eb="9">
      <t>アンナイ</t>
    </rPh>
    <phoneticPr fontId="1"/>
  </si>
  <si>
    <t>JFAロータリー通行止め</t>
    <rPh sb="8" eb="11">
      <t>ツウコウド</t>
    </rPh>
    <phoneticPr fontId="1"/>
  </si>
  <si>
    <t>歩道動線確保、立ち見禁止広報</t>
    <rPh sb="0" eb="6">
      <t>ホドウドウセンカクホ</t>
    </rPh>
    <rPh sb="7" eb="8">
      <t>タ</t>
    </rPh>
    <rPh sb="9" eb="10">
      <t>ミ</t>
    </rPh>
    <rPh sb="10" eb="12">
      <t>キンシ</t>
    </rPh>
    <rPh sb="12" eb="14">
      <t>コウホウ</t>
    </rPh>
    <phoneticPr fontId="1"/>
  </si>
  <si>
    <t>乱横断禁止・動線上で座り込み排除</t>
    <rPh sb="0" eb="3">
      <t>ランオウダン</t>
    </rPh>
    <rPh sb="3" eb="5">
      <t>キンシ</t>
    </rPh>
    <rPh sb="6" eb="9">
      <t>ドウセンジョウ</t>
    </rPh>
    <rPh sb="10" eb="11">
      <t>スワ</t>
    </rPh>
    <rPh sb="12" eb="13">
      <t>コ</t>
    </rPh>
    <rPh sb="14" eb="16">
      <t>ハイジョ</t>
    </rPh>
    <phoneticPr fontId="1"/>
  </si>
  <si>
    <t>歩道橋の案内広報(19:00-打上終了まで陸橋閉鎖)</t>
    <rPh sb="0" eb="3">
      <t>ホドウキョウ</t>
    </rPh>
    <rPh sb="4" eb="6">
      <t>アンナイ</t>
    </rPh>
    <rPh sb="6" eb="8">
      <t>コウホウ</t>
    </rPh>
    <rPh sb="15" eb="17">
      <t>ウチア</t>
    </rPh>
    <rPh sb="17" eb="19">
      <t>シュウリョウ</t>
    </rPh>
    <rPh sb="21" eb="23">
      <t>リッキョウ</t>
    </rPh>
    <rPh sb="23" eb="25">
      <t>ヘイサ</t>
    </rPh>
    <phoneticPr fontId="1"/>
  </si>
  <si>
    <t>16P</t>
    <phoneticPr fontId="1"/>
  </si>
  <si>
    <t>チケット・はがき確認・配布物対応・来場者対応</t>
    <rPh sb="8" eb="10">
      <t>カクニン</t>
    </rPh>
    <rPh sb="11" eb="14">
      <t>ハイフブツ</t>
    </rPh>
    <rPh sb="14" eb="16">
      <t>タイオウ</t>
    </rPh>
    <rPh sb="17" eb="20">
      <t>ライジョウシャ</t>
    </rPh>
    <rPh sb="20" eb="22">
      <t>タイオウ</t>
    </rPh>
    <phoneticPr fontId="1"/>
  </si>
  <si>
    <t>JFA入場
ｹﾞｰﾄ(C)</t>
    <rPh sb="3" eb="5">
      <t>ニュウジョウ</t>
    </rPh>
    <phoneticPr fontId="1"/>
  </si>
  <si>
    <t>ｹﾞｰﾄﾘｰﾀﾞｰ
(C)</t>
  </si>
  <si>
    <t>ゲート(C)スタッフの運用・管理</t>
    <rPh sb="11" eb="13">
      <t>ウンヨウ</t>
    </rPh>
    <rPh sb="14" eb="16">
      <t>カンリ</t>
    </rPh>
    <phoneticPr fontId="1"/>
  </si>
  <si>
    <t>手荷物検査</t>
    <rPh sb="0" eb="5">
      <t>テニモツケンサ</t>
    </rPh>
    <phoneticPr fontId="1"/>
  </si>
  <si>
    <t>12P</t>
    <phoneticPr fontId="1"/>
  </si>
  <si>
    <t>観覧者以外の立入禁止対応・交差点の交通整理</t>
    <rPh sb="0" eb="5">
      <t>カンランシャイガイ</t>
    </rPh>
    <rPh sb="6" eb="10">
      <t>タチイリキンシ</t>
    </rPh>
    <rPh sb="10" eb="12">
      <t>タイオウ</t>
    </rPh>
    <rPh sb="13" eb="16">
      <t>コウサテン</t>
    </rPh>
    <rPh sb="17" eb="19">
      <t>コウツウ</t>
    </rPh>
    <rPh sb="19" eb="21">
      <t>セイリ</t>
    </rPh>
    <phoneticPr fontId="1"/>
  </si>
  <si>
    <t>観覧者以外の立入禁止対応</t>
    <rPh sb="0" eb="3">
      <t>カンランシャ</t>
    </rPh>
    <rPh sb="3" eb="5">
      <t>イガイ</t>
    </rPh>
    <rPh sb="6" eb="8">
      <t>タチイリ</t>
    </rPh>
    <rPh sb="8" eb="10">
      <t>キンシ</t>
    </rPh>
    <rPh sb="10" eb="12">
      <t>タイオウ</t>
    </rPh>
    <phoneticPr fontId="1"/>
  </si>
  <si>
    <t>車輛侵入防止</t>
    <rPh sb="0" eb="2">
      <t>シャリョウ</t>
    </rPh>
    <rPh sb="2" eb="4">
      <t>シンニュウ</t>
    </rPh>
    <rPh sb="4" eb="6">
      <t>ボウシ</t>
    </rPh>
    <phoneticPr fontId="1"/>
  </si>
  <si>
    <r>
      <t>見浜園交差点交通整備</t>
    </r>
    <r>
      <rPr>
        <u/>
        <sz val="9"/>
        <rFont val="ＭＳ Ｐゴシック"/>
        <family val="3"/>
        <charset val="128"/>
      </rPr>
      <t>(大和リース駐車券は通行可)</t>
    </r>
    <rPh sb="0" eb="1">
      <t>ミ</t>
    </rPh>
    <rPh sb="1" eb="2">
      <t>ハマ</t>
    </rPh>
    <rPh sb="2" eb="3">
      <t>エン</t>
    </rPh>
    <rPh sb="3" eb="6">
      <t>コウサテン</t>
    </rPh>
    <rPh sb="6" eb="8">
      <t>コウツウ</t>
    </rPh>
    <rPh sb="8" eb="10">
      <t>セイビ</t>
    </rPh>
    <rPh sb="11" eb="13">
      <t>ヤマト</t>
    </rPh>
    <rPh sb="16" eb="18">
      <t>チュウシャ</t>
    </rPh>
    <rPh sb="18" eb="19">
      <t>ケン</t>
    </rPh>
    <rPh sb="20" eb="22">
      <t>ツウコウ</t>
    </rPh>
    <rPh sb="22" eb="23">
      <t>カ</t>
    </rPh>
    <phoneticPr fontId="1"/>
  </si>
  <si>
    <t>7P</t>
    <phoneticPr fontId="1"/>
  </si>
  <si>
    <r>
      <t>歩道動線確保、立ち見禁止広報</t>
    </r>
    <r>
      <rPr>
        <u/>
        <sz val="9"/>
        <rFont val="ＭＳ Ｐゴシック"/>
        <family val="3"/>
        <charset val="128"/>
      </rPr>
      <t>(19:00-打上終了まで陸橋閉鎖)</t>
    </r>
    <rPh sb="0" eb="6">
      <t>ホドウドウセンカクホ</t>
    </rPh>
    <rPh sb="7" eb="8">
      <t>タ</t>
    </rPh>
    <rPh sb="9" eb="10">
      <t>ミ</t>
    </rPh>
    <rPh sb="10" eb="12">
      <t>キンシ</t>
    </rPh>
    <rPh sb="12" eb="14">
      <t>コウホウ</t>
    </rPh>
    <phoneticPr fontId="1"/>
  </si>
  <si>
    <t>見浜園交差点乱横断禁止、駐停車防止</t>
    <rPh sb="0" eb="1">
      <t>ミ</t>
    </rPh>
    <rPh sb="1" eb="2">
      <t>ハマ</t>
    </rPh>
    <rPh sb="2" eb="3">
      <t>エン</t>
    </rPh>
    <rPh sb="3" eb="6">
      <t>コウサテン</t>
    </rPh>
    <rPh sb="6" eb="7">
      <t>ラン</t>
    </rPh>
    <rPh sb="7" eb="9">
      <t>オウダン</t>
    </rPh>
    <rPh sb="9" eb="11">
      <t>キンシ</t>
    </rPh>
    <rPh sb="12" eb="15">
      <t>チュウテイシャ</t>
    </rPh>
    <rPh sb="15" eb="17">
      <t>ボウシ</t>
    </rPh>
    <phoneticPr fontId="1"/>
  </si>
  <si>
    <t>見浜園交差点横断歩道誘導</t>
    <phoneticPr fontId="1"/>
  </si>
  <si>
    <t>立入禁止エリア警戒(JAF側)</t>
    <rPh sb="0" eb="4">
      <t>タチイリキンシ</t>
    </rPh>
    <rPh sb="7" eb="9">
      <t>ケイカイ</t>
    </rPh>
    <rPh sb="13" eb="14">
      <t>ガワ</t>
    </rPh>
    <phoneticPr fontId="1"/>
  </si>
  <si>
    <t>入場ゲート後から観覧席への案内誘導及び・再入場口/観覧席入口</t>
    <phoneticPr fontId="1"/>
  </si>
  <si>
    <t>入場ゲートへの案内誘導</t>
    <rPh sb="7" eb="9">
      <t>アンナイ</t>
    </rPh>
    <rPh sb="9" eb="11">
      <t>ユウドウ</t>
    </rPh>
    <phoneticPr fontId="1"/>
  </si>
  <si>
    <t>防風林から観覧席入口までの誘導</t>
    <rPh sb="0" eb="3">
      <t>ボウフウリン</t>
    </rPh>
    <rPh sb="5" eb="8">
      <t>カンランセキ</t>
    </rPh>
    <rPh sb="8" eb="10">
      <t>イリグチ</t>
    </rPh>
    <rPh sb="13" eb="15">
      <t>ユウドウ</t>
    </rPh>
    <phoneticPr fontId="1"/>
  </si>
  <si>
    <t>待機列整理及び最後尾へ案内</t>
    <rPh sb="0" eb="2">
      <t>タイキ</t>
    </rPh>
    <rPh sb="2" eb="3">
      <t>レツ</t>
    </rPh>
    <rPh sb="3" eb="5">
      <t>セイリ</t>
    </rPh>
    <rPh sb="5" eb="6">
      <t>オヨ</t>
    </rPh>
    <rPh sb="7" eb="10">
      <t>サイコウビ</t>
    </rPh>
    <rPh sb="11" eb="13">
      <t>アンナイ</t>
    </rPh>
    <phoneticPr fontId="1"/>
  </si>
  <si>
    <t>待機列から受付レーンへの案内</t>
    <rPh sb="0" eb="3">
      <t>タイキレツ</t>
    </rPh>
    <rPh sb="5" eb="7">
      <t>ウケツケ</t>
    </rPh>
    <rPh sb="12" eb="14">
      <t>アンナイ</t>
    </rPh>
    <phoneticPr fontId="1"/>
  </si>
  <si>
    <t>当日券列整理</t>
    <rPh sb="0" eb="2">
      <t>トウジツ</t>
    </rPh>
    <rPh sb="2" eb="3">
      <t>ケン</t>
    </rPh>
    <rPh sb="3" eb="4">
      <t>レツ</t>
    </rPh>
    <rPh sb="4" eb="6">
      <t>セイリ</t>
    </rPh>
    <phoneticPr fontId="1"/>
  </si>
  <si>
    <t>観覧席への案内広報</t>
    <rPh sb="0" eb="3">
      <t>カンランセキ</t>
    </rPh>
    <rPh sb="5" eb="7">
      <t>アンナイ</t>
    </rPh>
    <rPh sb="7" eb="9">
      <t>コウホウ</t>
    </rPh>
    <phoneticPr fontId="1"/>
  </si>
  <si>
    <t>見浜園交差点誘導案内</t>
    <rPh sb="6" eb="8">
      <t>ユウドウ</t>
    </rPh>
    <rPh sb="8" eb="10">
      <t>アンナイ</t>
    </rPh>
    <phoneticPr fontId="1"/>
  </si>
  <si>
    <t>第2小隊長</t>
    <rPh sb="0" eb="1">
      <t>ダイ</t>
    </rPh>
    <rPh sb="2" eb="5">
      <t>ショウタイチョウ</t>
    </rPh>
    <phoneticPr fontId="1"/>
  </si>
  <si>
    <t>2-C警備員管理　遊撃指揮</t>
    <rPh sb="3" eb="5">
      <t>ケイビ</t>
    </rPh>
    <rPh sb="5" eb="6">
      <t>イン</t>
    </rPh>
    <rPh sb="6" eb="8">
      <t>カンリ</t>
    </rPh>
    <rPh sb="9" eb="11">
      <t>ユウゲキ</t>
    </rPh>
    <rPh sb="11" eb="13">
      <t>シキ</t>
    </rPh>
    <phoneticPr fontId="1"/>
  </si>
  <si>
    <t>マリンスタジアム入口案内誘導広報(チケット有無の広報、案内）</t>
    <rPh sb="8" eb="10">
      <t>イリグチ</t>
    </rPh>
    <rPh sb="10" eb="11">
      <t>アン</t>
    </rPh>
    <rPh sb="11" eb="12">
      <t>ナイ</t>
    </rPh>
    <rPh sb="12" eb="14">
      <t>ユウドウ</t>
    </rPh>
    <rPh sb="14" eb="16">
      <t>コウホウ</t>
    </rPh>
    <rPh sb="21" eb="23">
      <t>ウム</t>
    </rPh>
    <rPh sb="24" eb="26">
      <t>コウホウ</t>
    </rPh>
    <rPh sb="27" eb="29">
      <t>アンナイ</t>
    </rPh>
    <phoneticPr fontId="1"/>
  </si>
  <si>
    <t>ZOZOマリンスタジアム関係者駐車場出入口管理</t>
    <rPh sb="12" eb="15">
      <t>カンケイシャ</t>
    </rPh>
    <rPh sb="15" eb="17">
      <t>チュウシャ</t>
    </rPh>
    <rPh sb="17" eb="18">
      <t>ジョウ</t>
    </rPh>
    <rPh sb="18" eb="21">
      <t>デイリグチ</t>
    </rPh>
    <rPh sb="21" eb="23">
      <t>カンリ</t>
    </rPh>
    <phoneticPr fontId="1"/>
  </si>
  <si>
    <t>立入禁止エリアへの進入禁止(南)</t>
    <rPh sb="0" eb="2">
      <t>タチイリ</t>
    </rPh>
    <rPh sb="2" eb="4">
      <t>キンシ</t>
    </rPh>
    <rPh sb="9" eb="11">
      <t>シンニュウ</t>
    </rPh>
    <rPh sb="11" eb="13">
      <t>キンシ</t>
    </rPh>
    <rPh sb="14" eb="15">
      <t>ミナミ</t>
    </rPh>
    <phoneticPr fontId="1"/>
  </si>
  <si>
    <t>立入禁止エリアへの進入禁止(北)</t>
    <rPh sb="0" eb="2">
      <t>タチイリ</t>
    </rPh>
    <rPh sb="2" eb="4">
      <t>キンシ</t>
    </rPh>
    <rPh sb="9" eb="11">
      <t>シンニュウ</t>
    </rPh>
    <rPh sb="11" eb="13">
      <t>キンシ</t>
    </rPh>
    <rPh sb="14" eb="15">
      <t>キタ</t>
    </rPh>
    <phoneticPr fontId="1"/>
  </si>
  <si>
    <t>立入禁止エリアへの進入防止</t>
    <rPh sb="0" eb="2">
      <t>タチイリ</t>
    </rPh>
    <rPh sb="2" eb="4">
      <t>キンシ</t>
    </rPh>
    <rPh sb="9" eb="11">
      <t>シンニュウ</t>
    </rPh>
    <rPh sb="11" eb="13">
      <t>ボウシ</t>
    </rPh>
    <phoneticPr fontId="1"/>
  </si>
  <si>
    <t>H席ｹﾞｰﾄ(D)</t>
    <rPh sb="1" eb="2">
      <t>セキ</t>
    </rPh>
    <phoneticPr fontId="1"/>
  </si>
  <si>
    <t>手荷物検査</t>
    <rPh sb="0" eb="3">
      <t>テニモツ</t>
    </rPh>
    <rPh sb="3" eb="5">
      <t>ケンサ</t>
    </rPh>
    <phoneticPr fontId="1"/>
  </si>
  <si>
    <t>統括責任者</t>
    <rPh sb="0" eb="2">
      <t>トウカツ</t>
    </rPh>
    <rPh sb="2" eb="5">
      <t>セキニンシャ</t>
    </rPh>
    <phoneticPr fontId="1"/>
  </si>
  <si>
    <t>本部要員</t>
    <rPh sb="0" eb="2">
      <t>ホンブ</t>
    </rPh>
    <rPh sb="2" eb="4">
      <t>ヨウイン</t>
    </rPh>
    <phoneticPr fontId="1"/>
  </si>
  <si>
    <t>全体統率　大会・警察並びに第二本部との連絡・調整他</t>
    <rPh sb="0" eb="2">
      <t>ゼンタイ</t>
    </rPh>
    <rPh sb="2" eb="3">
      <t>トウ</t>
    </rPh>
    <rPh sb="3" eb="4">
      <t>リツ</t>
    </rPh>
    <rPh sb="5" eb="7">
      <t>タイカイ</t>
    </rPh>
    <rPh sb="8" eb="10">
      <t>ケイサツ</t>
    </rPh>
    <rPh sb="10" eb="11">
      <t>ナラ</t>
    </rPh>
    <rPh sb="13" eb="15">
      <t>ダイニ</t>
    </rPh>
    <rPh sb="15" eb="17">
      <t>ホンブ</t>
    </rPh>
    <rPh sb="19" eb="21">
      <t>レンラク</t>
    </rPh>
    <rPh sb="22" eb="24">
      <t>チョウセイ</t>
    </rPh>
    <rPh sb="24" eb="25">
      <t>ホカ</t>
    </rPh>
    <phoneticPr fontId="1"/>
  </si>
  <si>
    <t>警備責任者</t>
    <rPh sb="0" eb="2">
      <t>ケイビ</t>
    </rPh>
    <rPh sb="2" eb="5">
      <t>セキニンシャ</t>
    </rPh>
    <phoneticPr fontId="1"/>
  </si>
  <si>
    <t>スタッフ全体統率　第二本部との連絡・調整他</t>
    <rPh sb="4" eb="6">
      <t>ゼンタイ</t>
    </rPh>
    <rPh sb="6" eb="7">
      <t>トウ</t>
    </rPh>
    <rPh sb="7" eb="8">
      <t>リツ</t>
    </rPh>
    <rPh sb="9" eb="11">
      <t>ダイニ</t>
    </rPh>
    <rPh sb="11" eb="13">
      <t>ホンブ</t>
    </rPh>
    <rPh sb="15" eb="17">
      <t>レンラク</t>
    </rPh>
    <rPh sb="18" eb="20">
      <t>チョウセイ</t>
    </rPh>
    <rPh sb="20" eb="21">
      <t>ホカ</t>
    </rPh>
    <phoneticPr fontId="1"/>
  </si>
  <si>
    <t>本部指示による緊急対応・応援　各所巡回</t>
    <rPh sb="0" eb="2">
      <t>ホンブ</t>
    </rPh>
    <rPh sb="2" eb="4">
      <t>シジ</t>
    </rPh>
    <rPh sb="7" eb="9">
      <t>キンキュウ</t>
    </rPh>
    <rPh sb="9" eb="11">
      <t>タイオウ</t>
    </rPh>
    <rPh sb="12" eb="14">
      <t>オウエン</t>
    </rPh>
    <rPh sb="15" eb="17">
      <t>カクショ</t>
    </rPh>
    <rPh sb="17" eb="19">
      <t>ジュンカイ</t>
    </rPh>
    <phoneticPr fontId="1"/>
  </si>
  <si>
    <t>千葉県精神科医療センター利用及び花火大会関係者(Gエリア駐車券あり)以外の車両進入禁止</t>
    <rPh sb="0" eb="3">
      <t>チバケン</t>
    </rPh>
    <rPh sb="3" eb="6">
      <t>セイシンカ</t>
    </rPh>
    <rPh sb="6" eb="8">
      <t>イリョウ</t>
    </rPh>
    <rPh sb="12" eb="14">
      <t>リヨウ</t>
    </rPh>
    <rPh sb="14" eb="15">
      <t>オヨ</t>
    </rPh>
    <rPh sb="16" eb="18">
      <t>ハナビ</t>
    </rPh>
    <rPh sb="18" eb="20">
      <t>タイカイ</t>
    </rPh>
    <rPh sb="20" eb="23">
      <t>カンケイシャ</t>
    </rPh>
    <rPh sb="28" eb="30">
      <t>チュウシャ</t>
    </rPh>
    <rPh sb="30" eb="31">
      <t>ケン</t>
    </rPh>
    <rPh sb="34" eb="36">
      <t>イガイ</t>
    </rPh>
    <rPh sb="37" eb="39">
      <t>シャリョウ</t>
    </rPh>
    <rPh sb="39" eb="41">
      <t>シンニュウ</t>
    </rPh>
    <rPh sb="41" eb="43">
      <t>キンシ</t>
    </rPh>
    <phoneticPr fontId="1"/>
  </si>
  <si>
    <t>工事エリア侵入、駐車禁止</t>
    <rPh sb="0" eb="2">
      <t>コウジ</t>
    </rPh>
    <rPh sb="5" eb="7">
      <t>シンニュウ</t>
    </rPh>
    <rPh sb="8" eb="10">
      <t>チュウシャ</t>
    </rPh>
    <rPh sb="10" eb="12">
      <t>キンシ</t>
    </rPh>
    <phoneticPr fontId="1"/>
  </si>
  <si>
    <t>乱横断禁止・横断歩道対応・観覧席案内</t>
    <rPh sb="0" eb="5">
      <t>ランオウダンキンシ</t>
    </rPh>
    <rPh sb="6" eb="10">
      <t>オウダンホドウ</t>
    </rPh>
    <rPh sb="10" eb="12">
      <t>タイオウ</t>
    </rPh>
    <rPh sb="13" eb="16">
      <t>カンランセキ</t>
    </rPh>
    <rPh sb="16" eb="18">
      <t>アンナイ</t>
    </rPh>
    <phoneticPr fontId="1"/>
  </si>
  <si>
    <t>観覧席案内・交差点最後尾案内</t>
    <rPh sb="0" eb="3">
      <t>カンランセキ</t>
    </rPh>
    <rPh sb="3" eb="5">
      <t>アンナイ</t>
    </rPh>
    <rPh sb="6" eb="9">
      <t>コウサテン</t>
    </rPh>
    <rPh sb="9" eb="12">
      <t>サイコウビ</t>
    </rPh>
    <rPh sb="12" eb="14">
      <t>アンナイ</t>
    </rPh>
    <phoneticPr fontId="1"/>
  </si>
  <si>
    <t>乱横断禁止・横断歩道対応・観覧席案内(歩道橋下)</t>
    <rPh sb="0" eb="5">
      <t>ランオウダンキンシ</t>
    </rPh>
    <rPh sb="6" eb="10">
      <t>オウダンホドウ</t>
    </rPh>
    <rPh sb="10" eb="12">
      <t>タイオウ</t>
    </rPh>
    <rPh sb="13" eb="16">
      <t>カンランセキ</t>
    </rPh>
    <rPh sb="16" eb="18">
      <t>アンナイ</t>
    </rPh>
    <rPh sb="19" eb="22">
      <t>ホドウキョウ</t>
    </rPh>
    <rPh sb="22" eb="23">
      <t>シタ</t>
    </rPh>
    <phoneticPr fontId="1"/>
  </si>
  <si>
    <t>歩道橋にて観覧席案内及び立ち止まり禁止広報(歩道橋上)</t>
    <rPh sb="0" eb="3">
      <t>ホドウキョウ</t>
    </rPh>
    <rPh sb="5" eb="8">
      <t>カンランセキ</t>
    </rPh>
    <rPh sb="8" eb="10">
      <t>アンナイ</t>
    </rPh>
    <rPh sb="10" eb="11">
      <t>オヨ</t>
    </rPh>
    <rPh sb="12" eb="13">
      <t>タ</t>
    </rPh>
    <rPh sb="14" eb="15">
      <t>ド</t>
    </rPh>
    <rPh sb="17" eb="19">
      <t>キンシ</t>
    </rPh>
    <rPh sb="19" eb="21">
      <t>コウホウ</t>
    </rPh>
    <rPh sb="22" eb="25">
      <t>ホドウキョウ</t>
    </rPh>
    <rPh sb="25" eb="26">
      <t>ウエ</t>
    </rPh>
    <phoneticPr fontId="1"/>
  </si>
  <si>
    <t>アパホテル・ニューオオタニ通路にて案内誘導※時間帯閉鎖時</t>
    <rPh sb="13" eb="15">
      <t>ツウロ</t>
    </rPh>
    <rPh sb="17" eb="19">
      <t>アンナイ</t>
    </rPh>
    <rPh sb="19" eb="21">
      <t>ユウドウ</t>
    </rPh>
    <rPh sb="22" eb="25">
      <t>ジカンタイ</t>
    </rPh>
    <rPh sb="25" eb="27">
      <t>ヘイサ</t>
    </rPh>
    <rPh sb="27" eb="28">
      <t>ジ</t>
    </rPh>
    <phoneticPr fontId="1"/>
  </si>
  <si>
    <t>観覧席案内・動線確保(マンハッタン前交差点)</t>
    <rPh sb="0" eb="3">
      <t>カンランセキ</t>
    </rPh>
    <rPh sb="3" eb="5">
      <t>アンナイ</t>
    </rPh>
    <rPh sb="6" eb="8">
      <t>ドウセン</t>
    </rPh>
    <rPh sb="8" eb="10">
      <t>カクホ</t>
    </rPh>
    <rPh sb="17" eb="18">
      <t>マエ</t>
    </rPh>
    <rPh sb="18" eb="21">
      <t>コウサテン</t>
    </rPh>
    <phoneticPr fontId="1"/>
  </si>
  <si>
    <t>6P</t>
    <phoneticPr fontId="1"/>
  </si>
  <si>
    <t>歩道にて乱横断禁止・観覧席案内(国際通り)</t>
    <rPh sb="0" eb="2">
      <t>ホドウ</t>
    </rPh>
    <rPh sb="4" eb="5">
      <t>ラン</t>
    </rPh>
    <rPh sb="5" eb="7">
      <t>オウダン</t>
    </rPh>
    <rPh sb="7" eb="9">
      <t>キンシ</t>
    </rPh>
    <rPh sb="10" eb="13">
      <t>カンランセキ</t>
    </rPh>
    <rPh sb="13" eb="15">
      <t>アンナイ</t>
    </rPh>
    <rPh sb="16" eb="18">
      <t>コクサイ</t>
    </rPh>
    <rPh sb="18" eb="19">
      <t>ドオ</t>
    </rPh>
    <phoneticPr fontId="1"/>
  </si>
  <si>
    <t>観覧席案内・動線確保(フランクス前交差点)</t>
    <rPh sb="0" eb="3">
      <t>カンランセキ</t>
    </rPh>
    <rPh sb="3" eb="5">
      <t>アンナイ</t>
    </rPh>
    <rPh sb="6" eb="8">
      <t>ドウセン</t>
    </rPh>
    <rPh sb="8" eb="10">
      <t>カクホ</t>
    </rPh>
    <rPh sb="16" eb="17">
      <t>マエ</t>
    </rPh>
    <rPh sb="17" eb="20">
      <t>コウサテン</t>
    </rPh>
    <phoneticPr fontId="1"/>
  </si>
  <si>
    <t>観覧席案内(国際大通り)</t>
    <rPh sb="0" eb="3">
      <t>カンランセキ</t>
    </rPh>
    <rPh sb="3" eb="5">
      <t>アンナイ</t>
    </rPh>
    <rPh sb="6" eb="8">
      <t>コクサイ</t>
    </rPh>
    <rPh sb="8" eb="9">
      <t>オオ</t>
    </rPh>
    <rPh sb="9" eb="10">
      <t>トオ</t>
    </rPh>
    <phoneticPr fontId="1"/>
  </si>
  <si>
    <t>観覧席案内・(無料招待席はメッセ交差点へ案内）</t>
    <rPh sb="0" eb="3">
      <t>カンランセキ</t>
    </rPh>
    <rPh sb="3" eb="5">
      <t>アンナイ</t>
    </rPh>
    <rPh sb="7" eb="9">
      <t>ムリョウ</t>
    </rPh>
    <rPh sb="9" eb="11">
      <t>ショウタイ</t>
    </rPh>
    <rPh sb="11" eb="12">
      <t>セキ</t>
    </rPh>
    <rPh sb="16" eb="19">
      <t>コウサテン</t>
    </rPh>
    <rPh sb="20" eb="22">
      <t>アンナイ</t>
    </rPh>
    <phoneticPr fontId="1"/>
  </si>
  <si>
    <t>3-C警備員管理　遊撃指示</t>
    <rPh sb="3" eb="6">
      <t>ケイビイン</t>
    </rPh>
    <rPh sb="6" eb="8">
      <t>カンリ</t>
    </rPh>
    <rPh sb="9" eb="11">
      <t>ユウゲキ</t>
    </rPh>
    <rPh sb="11" eb="13">
      <t>シジ</t>
    </rPh>
    <phoneticPr fontId="1"/>
  </si>
  <si>
    <t>事案発生・緊急時対応</t>
    <rPh sb="0" eb="4">
      <t>ジアンハッセイ</t>
    </rPh>
    <rPh sb="5" eb="8">
      <t>キンキュウジ</t>
    </rPh>
    <rPh sb="8" eb="10">
      <t>タイオウ</t>
    </rPh>
    <phoneticPr fontId="1"/>
  </si>
  <si>
    <t>メッセロータリー横断歩道</t>
    <rPh sb="8" eb="10">
      <t>オウダン</t>
    </rPh>
    <rPh sb="10" eb="12">
      <t>ホドウ</t>
    </rPh>
    <phoneticPr fontId="1"/>
  </si>
  <si>
    <r>
      <rPr>
        <u/>
        <sz val="9"/>
        <rFont val="ＭＳ Ｐゴシック"/>
        <family val="3"/>
        <charset val="128"/>
      </rPr>
      <t>18:00交通規制</t>
    </r>
    <r>
      <rPr>
        <sz val="9"/>
        <rFont val="ＭＳ Ｐゴシック"/>
        <family val="3"/>
        <charset val="128"/>
      </rPr>
      <t>浜田川沿い遊歩道立入禁止立哨</t>
    </r>
    <rPh sb="5" eb="7">
      <t>コウツウ</t>
    </rPh>
    <rPh sb="7" eb="9">
      <t>キセイ</t>
    </rPh>
    <rPh sb="9" eb="11">
      <t>ハマダ</t>
    </rPh>
    <rPh sb="11" eb="12">
      <t>ガワ</t>
    </rPh>
    <rPh sb="12" eb="13">
      <t>ソ</t>
    </rPh>
    <rPh sb="14" eb="17">
      <t>ユウホドウ</t>
    </rPh>
    <rPh sb="17" eb="19">
      <t>タチイリ</t>
    </rPh>
    <rPh sb="19" eb="21">
      <t>キンシ</t>
    </rPh>
    <rPh sb="21" eb="23">
      <t>リッショウ</t>
    </rPh>
    <phoneticPr fontId="1"/>
  </si>
  <si>
    <t>18:00交通規制</t>
    <phoneticPr fontId="1"/>
  </si>
  <si>
    <t>観覧席案内及び動線確保※交通規制開始まで横断歩道対応/出庫車輛は右折出庫(左折・直進不可)</t>
    <rPh sb="0" eb="3">
      <t>カンランセキ</t>
    </rPh>
    <rPh sb="3" eb="4">
      <t>アン</t>
    </rPh>
    <rPh sb="4" eb="5">
      <t>ナイ</t>
    </rPh>
    <rPh sb="5" eb="6">
      <t>オヨ</t>
    </rPh>
    <rPh sb="7" eb="9">
      <t>ドウセン</t>
    </rPh>
    <rPh sb="9" eb="11">
      <t>カクホ</t>
    </rPh>
    <rPh sb="12" eb="14">
      <t>コウツウ</t>
    </rPh>
    <rPh sb="14" eb="16">
      <t>キセイ</t>
    </rPh>
    <rPh sb="16" eb="18">
      <t>カイシ</t>
    </rPh>
    <rPh sb="20" eb="22">
      <t>オウダン</t>
    </rPh>
    <rPh sb="22" eb="24">
      <t>ホドウ</t>
    </rPh>
    <rPh sb="24" eb="26">
      <t>タイオウ</t>
    </rPh>
    <rPh sb="27" eb="29">
      <t>シュッコ</t>
    </rPh>
    <rPh sb="29" eb="31">
      <t>シャリョウ</t>
    </rPh>
    <rPh sb="32" eb="34">
      <t>ウセツ</t>
    </rPh>
    <rPh sb="34" eb="36">
      <t>シュッコ</t>
    </rPh>
    <rPh sb="37" eb="39">
      <t>サセツ</t>
    </rPh>
    <rPh sb="40" eb="42">
      <t>チョクシン</t>
    </rPh>
    <rPh sb="42" eb="44">
      <t>フカ</t>
    </rPh>
    <phoneticPr fontId="1"/>
  </si>
  <si>
    <t>無料招待席案内広報</t>
    <rPh sb="0" eb="2">
      <t>ムリョウ</t>
    </rPh>
    <rPh sb="2" eb="4">
      <t>ショウタイ</t>
    </rPh>
    <rPh sb="4" eb="5">
      <t>セキ</t>
    </rPh>
    <rPh sb="5" eb="7">
      <t>アンナイ</t>
    </rPh>
    <rPh sb="7" eb="9">
      <t>コウホウ</t>
    </rPh>
    <phoneticPr fontId="1"/>
  </si>
  <si>
    <t>メッセモール通行観覧者階段へ広報</t>
    <rPh sb="6" eb="8">
      <t>ツウコウ</t>
    </rPh>
    <rPh sb="8" eb="11">
      <t>カンランシャ</t>
    </rPh>
    <rPh sb="11" eb="13">
      <t>カイダン</t>
    </rPh>
    <rPh sb="14" eb="16">
      <t>コウホウ</t>
    </rPh>
    <phoneticPr fontId="1"/>
  </si>
  <si>
    <t>帰路時に歩道にて歩道橋を使わずお帰りを広報</t>
    <rPh sb="0" eb="2">
      <t>キロ</t>
    </rPh>
    <rPh sb="2" eb="3">
      <t>ジ</t>
    </rPh>
    <rPh sb="4" eb="6">
      <t>ホドウ</t>
    </rPh>
    <rPh sb="8" eb="11">
      <t>ホドウキョウ</t>
    </rPh>
    <rPh sb="12" eb="13">
      <t>ツカ</t>
    </rPh>
    <rPh sb="16" eb="17">
      <t>カエ</t>
    </rPh>
    <rPh sb="19" eb="21">
      <t>コウホウ</t>
    </rPh>
    <phoneticPr fontId="1"/>
  </si>
  <si>
    <t>3-D警備員管理　遊撃指揮</t>
    <rPh sb="3" eb="5">
      <t>ケイビ</t>
    </rPh>
    <rPh sb="5" eb="6">
      <t>イン</t>
    </rPh>
    <rPh sb="6" eb="8">
      <t>カンリ</t>
    </rPh>
    <rPh sb="9" eb="11">
      <t>ユウゲキ</t>
    </rPh>
    <rPh sb="11" eb="13">
      <t>シキ</t>
    </rPh>
    <phoneticPr fontId="1"/>
  </si>
  <si>
    <t>事案発生・緊急時対応・巡回</t>
    <rPh sb="0" eb="2">
      <t>ジアン</t>
    </rPh>
    <rPh sb="2" eb="4">
      <t>ハッセイ</t>
    </rPh>
    <rPh sb="5" eb="8">
      <t>キンキュウジ</t>
    </rPh>
    <rPh sb="8" eb="10">
      <t>タイオウ</t>
    </rPh>
    <rPh sb="11" eb="13">
      <t>ジュンカイ</t>
    </rPh>
    <phoneticPr fontId="1"/>
  </si>
  <si>
    <t>乱横断禁止・観覧席案内</t>
    <rPh sb="0" eb="1">
      <t>ラン</t>
    </rPh>
    <rPh sb="1" eb="3">
      <t>オウダン</t>
    </rPh>
    <rPh sb="3" eb="5">
      <t>キンシ</t>
    </rPh>
    <rPh sb="6" eb="9">
      <t>カンランセキ</t>
    </rPh>
    <rPh sb="9" eb="10">
      <t>アン</t>
    </rPh>
    <rPh sb="10" eb="11">
      <t>ナイ</t>
    </rPh>
    <phoneticPr fontId="1"/>
  </si>
  <si>
    <t>4P</t>
  </si>
  <si>
    <r>
      <t>観覧席案内及び動線確保</t>
    </r>
    <r>
      <rPr>
        <u/>
        <sz val="9"/>
        <rFont val="ＭＳ Ｐゴシック"/>
        <family val="3"/>
        <charset val="128"/>
      </rPr>
      <t>(18:00～打上終了まで陸橋封鎖)</t>
    </r>
    <rPh sb="0" eb="3">
      <t>カンランセキ</t>
    </rPh>
    <rPh sb="3" eb="5">
      <t>アンナイ</t>
    </rPh>
    <rPh sb="5" eb="6">
      <t>オヨ</t>
    </rPh>
    <rPh sb="7" eb="9">
      <t>ドウセン</t>
    </rPh>
    <rPh sb="9" eb="11">
      <t>カクホ</t>
    </rPh>
    <rPh sb="18" eb="20">
      <t>ウチアゲ</t>
    </rPh>
    <rPh sb="20" eb="22">
      <t>シュウリョウ</t>
    </rPh>
    <rPh sb="24" eb="26">
      <t>リッキョウ</t>
    </rPh>
    <rPh sb="26" eb="28">
      <t>フウサ</t>
    </rPh>
    <phoneticPr fontId="1"/>
  </si>
  <si>
    <r>
      <t>豊砂交差点封鎖要員(北)</t>
    </r>
    <r>
      <rPr>
        <u/>
        <sz val="9"/>
        <rFont val="ＭＳ Ｐゴシック"/>
        <family val="3"/>
        <charset val="128"/>
      </rPr>
      <t>18:00～交通規制</t>
    </r>
    <rPh sb="0" eb="2">
      <t>トヨスナ</t>
    </rPh>
    <rPh sb="2" eb="5">
      <t>コウサテン</t>
    </rPh>
    <rPh sb="5" eb="7">
      <t>フウサ</t>
    </rPh>
    <rPh sb="7" eb="9">
      <t>ヨウイン</t>
    </rPh>
    <rPh sb="10" eb="11">
      <t>キタ</t>
    </rPh>
    <rPh sb="18" eb="20">
      <t>コウツウ</t>
    </rPh>
    <rPh sb="20" eb="22">
      <t>キセイ</t>
    </rPh>
    <phoneticPr fontId="1"/>
  </si>
  <si>
    <t>乱横断禁止・横断歩道対応</t>
    <rPh sb="0" eb="1">
      <t>ラン</t>
    </rPh>
    <rPh sb="1" eb="3">
      <t>オウダン</t>
    </rPh>
    <rPh sb="3" eb="5">
      <t>キンシ</t>
    </rPh>
    <rPh sb="6" eb="12">
      <t>オウダンホドウタイオウ</t>
    </rPh>
    <phoneticPr fontId="1"/>
  </si>
  <si>
    <r>
      <t>豊砂交差点封鎖要員(西)</t>
    </r>
    <r>
      <rPr>
        <u/>
        <sz val="9"/>
        <rFont val="ＭＳ Ｐゴシック"/>
        <family val="3"/>
        <charset val="128"/>
      </rPr>
      <t>18:00～交通規制</t>
    </r>
    <rPh sb="0" eb="2">
      <t>トヨスナ</t>
    </rPh>
    <rPh sb="2" eb="5">
      <t>コウサテン</t>
    </rPh>
    <rPh sb="5" eb="7">
      <t>フウサ</t>
    </rPh>
    <rPh sb="7" eb="9">
      <t>ヨウイン</t>
    </rPh>
    <rPh sb="10" eb="11">
      <t>ニシ</t>
    </rPh>
    <rPh sb="18" eb="20">
      <t>コウツウ</t>
    </rPh>
    <rPh sb="20" eb="22">
      <t>キセイ</t>
    </rPh>
    <phoneticPr fontId="1"/>
  </si>
  <si>
    <t>観覧席誘導及びフェンス乗り越え警戒</t>
    <rPh sb="0" eb="3">
      <t>カンランセキ</t>
    </rPh>
    <rPh sb="3" eb="5">
      <t>ユウドウ</t>
    </rPh>
    <rPh sb="5" eb="6">
      <t>オヨ</t>
    </rPh>
    <rPh sb="11" eb="12">
      <t>ノ</t>
    </rPh>
    <rPh sb="13" eb="14">
      <t>コ</t>
    </rPh>
    <rPh sb="15" eb="17">
      <t>ケイカイ</t>
    </rPh>
    <phoneticPr fontId="1"/>
  </si>
  <si>
    <t>メッセ連絡階段利用制限 19:00～通路巡回(立ち止り禁止)</t>
    <rPh sb="3" eb="5">
      <t>レンラク</t>
    </rPh>
    <rPh sb="5" eb="7">
      <t>カイダン</t>
    </rPh>
    <rPh sb="7" eb="9">
      <t>リヨウ</t>
    </rPh>
    <rPh sb="9" eb="11">
      <t>セイゲン</t>
    </rPh>
    <rPh sb="18" eb="20">
      <t>ツウロ</t>
    </rPh>
    <rPh sb="20" eb="22">
      <t>ジュンカイ</t>
    </rPh>
    <rPh sb="23" eb="24">
      <t>タ</t>
    </rPh>
    <rPh sb="25" eb="26">
      <t>ド</t>
    </rPh>
    <rPh sb="27" eb="29">
      <t>キンシ</t>
    </rPh>
    <phoneticPr fontId="1"/>
  </si>
  <si>
    <t>Yエリア案内誘導</t>
    <rPh sb="4" eb="6">
      <t>アンナイ</t>
    </rPh>
    <rPh sb="6" eb="8">
      <t>ユウドウ</t>
    </rPh>
    <phoneticPr fontId="1"/>
  </si>
  <si>
    <t>Xエリア案内誘導</t>
    <rPh sb="4" eb="6">
      <t>アンナイ</t>
    </rPh>
    <rPh sb="6" eb="8">
      <t>ユウドウ</t>
    </rPh>
    <phoneticPr fontId="1"/>
  </si>
  <si>
    <t>07:00～19:00(観覧席案内及び動線確保)19:30～20:30(4P5→メッセ大橋歩道橋封鎖の補助)</t>
    <rPh sb="12" eb="15">
      <t>カンランセキ</t>
    </rPh>
    <rPh sb="15" eb="17">
      <t>アンナイ</t>
    </rPh>
    <rPh sb="17" eb="18">
      <t>オヨ</t>
    </rPh>
    <rPh sb="19" eb="21">
      <t>ドウセン</t>
    </rPh>
    <rPh sb="21" eb="23">
      <t>カクホ</t>
    </rPh>
    <rPh sb="43" eb="45">
      <t>オオハシ</t>
    </rPh>
    <rPh sb="45" eb="48">
      <t>ホドウキョウ</t>
    </rPh>
    <rPh sb="48" eb="50">
      <t>フウサ</t>
    </rPh>
    <rPh sb="51" eb="53">
      <t>ホジョ</t>
    </rPh>
    <phoneticPr fontId="1"/>
  </si>
  <si>
    <t>通行止め立哨※交通規制開始時間まで横断歩道対応</t>
    <rPh sb="0" eb="2">
      <t>ツウコウ</t>
    </rPh>
    <rPh sb="2" eb="3">
      <t>ド</t>
    </rPh>
    <rPh sb="4" eb="6">
      <t>リッショウ</t>
    </rPh>
    <rPh sb="7" eb="9">
      <t>コウツウ</t>
    </rPh>
    <rPh sb="9" eb="11">
      <t>キセイ</t>
    </rPh>
    <rPh sb="11" eb="13">
      <t>カイシ</t>
    </rPh>
    <rPh sb="13" eb="15">
      <t>ジカン</t>
    </rPh>
    <rPh sb="17" eb="23">
      <t>オウダンホドウタイオウ</t>
    </rPh>
    <phoneticPr fontId="1"/>
  </si>
  <si>
    <t>歩行者誘導・横断歩道対応・乱横断禁止</t>
    <rPh sb="0" eb="3">
      <t>ホコウシャ</t>
    </rPh>
    <rPh sb="3" eb="5">
      <t>ユウドウ</t>
    </rPh>
    <rPh sb="6" eb="12">
      <t>オウダンホドウタイオウ</t>
    </rPh>
    <rPh sb="13" eb="18">
      <t>ランオウダンキンシ</t>
    </rPh>
    <phoneticPr fontId="1"/>
  </si>
  <si>
    <t>乱横断禁止/自転車置き場対応</t>
    <rPh sb="0" eb="1">
      <t>ラン</t>
    </rPh>
    <rPh sb="1" eb="3">
      <t>オウダン</t>
    </rPh>
    <rPh sb="3" eb="5">
      <t>キンシ</t>
    </rPh>
    <rPh sb="6" eb="9">
      <t>ジテンシャ</t>
    </rPh>
    <rPh sb="9" eb="10">
      <t>オ</t>
    </rPh>
    <rPh sb="11" eb="12">
      <t>バ</t>
    </rPh>
    <rPh sb="12" eb="14">
      <t>タイオウ</t>
    </rPh>
    <phoneticPr fontId="1"/>
  </si>
  <si>
    <t>Xエリアリストバンドチェック</t>
    <phoneticPr fontId="1"/>
  </si>
  <si>
    <t>ﾒｯｾ入場
ｹﾞｰﾄ(E北)</t>
    <rPh sb="3" eb="5">
      <t>ニュウジョウ</t>
    </rPh>
    <rPh sb="12" eb="13">
      <t>キタ</t>
    </rPh>
    <phoneticPr fontId="1"/>
  </si>
  <si>
    <t>ｹﾞｰﾄﾘｰﾀﾞｰ
(E北)</t>
    <rPh sb="12" eb="13">
      <t>キタ</t>
    </rPh>
    <phoneticPr fontId="1"/>
  </si>
  <si>
    <t>ゲート(E北)警備員の運用・管理</t>
    <rPh sb="5" eb="6">
      <t>キタ</t>
    </rPh>
    <phoneticPr fontId="1"/>
  </si>
  <si>
    <t>76P</t>
    <phoneticPr fontId="1"/>
  </si>
  <si>
    <t>ゲート(E北)スタッフの運用・管理</t>
    <rPh sb="5" eb="6">
      <t>キタ</t>
    </rPh>
    <phoneticPr fontId="1"/>
  </si>
  <si>
    <t>警備責任者</t>
    <rPh sb="0" eb="5">
      <t>ケイビセキニンシャ</t>
    </rPh>
    <phoneticPr fontId="1"/>
  </si>
  <si>
    <t>4-A</t>
    <phoneticPr fontId="1"/>
  </si>
  <si>
    <t>幕張ベイタウン内巡回(歩道、車道での立入防止)</t>
    <rPh sb="0" eb="2">
      <t>マクハリ</t>
    </rPh>
    <rPh sb="7" eb="8">
      <t>ナイ</t>
    </rPh>
    <rPh sb="8" eb="10">
      <t>ジュンカイ</t>
    </rPh>
    <rPh sb="11" eb="13">
      <t>ホドウ</t>
    </rPh>
    <rPh sb="14" eb="16">
      <t>シャドウ</t>
    </rPh>
    <rPh sb="18" eb="20">
      <t>タチイリ</t>
    </rPh>
    <rPh sb="20" eb="22">
      <t>ボウシ</t>
    </rPh>
    <phoneticPr fontId="1"/>
  </si>
  <si>
    <t>プレナデッキ上にてエレベータ―対応</t>
    <rPh sb="6" eb="7">
      <t>ウエ</t>
    </rPh>
    <rPh sb="15" eb="17">
      <t>タイオウ</t>
    </rPh>
    <phoneticPr fontId="1"/>
  </si>
  <si>
    <t>歩行者誘導・乱横断禁止横断歩道対応(アウトレット側)</t>
    <rPh sb="0" eb="3">
      <t>ホコウシャ</t>
    </rPh>
    <rPh sb="3" eb="5">
      <t>ユウドウ</t>
    </rPh>
    <rPh sb="6" eb="7">
      <t>ラン</t>
    </rPh>
    <rPh sb="7" eb="9">
      <t>オウダン</t>
    </rPh>
    <rPh sb="9" eb="11">
      <t>キンシ</t>
    </rPh>
    <rPh sb="11" eb="13">
      <t>オウダン</t>
    </rPh>
    <rPh sb="13" eb="15">
      <t>ホドウ</t>
    </rPh>
    <rPh sb="15" eb="17">
      <t>タイオウ</t>
    </rPh>
    <rPh sb="24" eb="25">
      <t>ガワ</t>
    </rPh>
    <phoneticPr fontId="1"/>
  </si>
  <si>
    <t>観覧席の案内広報(デッキ上)</t>
    <rPh sb="0" eb="3">
      <t>カンランセキ</t>
    </rPh>
    <rPh sb="4" eb="6">
      <t>アンナイ</t>
    </rPh>
    <rPh sb="6" eb="8">
      <t>コウホウ</t>
    </rPh>
    <rPh sb="12" eb="13">
      <t>ウエ</t>
    </rPh>
    <phoneticPr fontId="1"/>
  </si>
  <si>
    <t>観覧席の案内広報(デッキ下)</t>
    <rPh sb="0" eb="3">
      <t>カンランセキ</t>
    </rPh>
    <rPh sb="4" eb="6">
      <t>アンナイ</t>
    </rPh>
    <rPh sb="6" eb="8">
      <t>コウホウ</t>
    </rPh>
    <rPh sb="12" eb="13">
      <t>シタ</t>
    </rPh>
    <phoneticPr fontId="1"/>
  </si>
  <si>
    <t>観覧席の案内広報(WBG側)</t>
    <rPh sb="0" eb="3">
      <t>カンランセキ</t>
    </rPh>
    <rPh sb="4" eb="6">
      <t>アンナイ</t>
    </rPh>
    <rPh sb="6" eb="8">
      <t>コウホウ</t>
    </rPh>
    <rPh sb="12" eb="13">
      <t>ガワ</t>
    </rPh>
    <phoneticPr fontId="1"/>
  </si>
  <si>
    <t>無料招待席案内誘導(デッキ下)</t>
    <rPh sb="0" eb="2">
      <t>ムリョウ</t>
    </rPh>
    <rPh sb="2" eb="4">
      <t>ショウタイ</t>
    </rPh>
    <rPh sb="4" eb="5">
      <t>セキ</t>
    </rPh>
    <rPh sb="5" eb="7">
      <t>アンナイ</t>
    </rPh>
    <rPh sb="7" eb="9">
      <t>ユウドウ</t>
    </rPh>
    <rPh sb="13" eb="14">
      <t>シタ</t>
    </rPh>
    <phoneticPr fontId="1"/>
  </si>
  <si>
    <t>10P</t>
    <phoneticPr fontId="1"/>
  </si>
  <si>
    <t>無料招待席案内誘導(内1P→歩道橋)</t>
    <rPh sb="0" eb="2">
      <t>ムリョウ</t>
    </rPh>
    <rPh sb="2" eb="4">
      <t>ショウタイ</t>
    </rPh>
    <rPh sb="4" eb="5">
      <t>セキ</t>
    </rPh>
    <rPh sb="5" eb="7">
      <t>アンナイ</t>
    </rPh>
    <rPh sb="7" eb="9">
      <t>ユウドウ</t>
    </rPh>
    <rPh sb="10" eb="11">
      <t>ナイ</t>
    </rPh>
    <rPh sb="14" eb="17">
      <t>ホドウキョウ</t>
    </rPh>
    <phoneticPr fontId="1"/>
  </si>
  <si>
    <t>ビーチ席・メッセ駐車場席への振り分け案内</t>
    <rPh sb="3" eb="4">
      <t>セキ</t>
    </rPh>
    <rPh sb="8" eb="11">
      <t>チュウシャジョウ</t>
    </rPh>
    <rPh sb="11" eb="12">
      <t>セキ</t>
    </rPh>
    <rPh sb="14" eb="15">
      <t>フ</t>
    </rPh>
    <rPh sb="16" eb="17">
      <t>ワ</t>
    </rPh>
    <rPh sb="18" eb="20">
      <t>アンナイ</t>
    </rPh>
    <phoneticPr fontId="1"/>
  </si>
  <si>
    <t>4-C警備員管理　遊撃指揮</t>
    <rPh sb="3" eb="6">
      <t>ケイビイン</t>
    </rPh>
    <rPh sb="6" eb="8">
      <t>カンリ</t>
    </rPh>
    <rPh sb="9" eb="11">
      <t>ユウゲキ</t>
    </rPh>
    <rPh sb="11" eb="13">
      <t>シキ</t>
    </rPh>
    <phoneticPr fontId="1"/>
  </si>
  <si>
    <t>事案発生・緊急時対応・巡回</t>
    <phoneticPr fontId="1"/>
  </si>
  <si>
    <t>第3小隊長</t>
    <rPh sb="0" eb="1">
      <t>ダイ</t>
    </rPh>
    <rPh sb="2" eb="4">
      <t>ショウタイ</t>
    </rPh>
    <rPh sb="4" eb="5">
      <t>チョウ</t>
    </rPh>
    <phoneticPr fontId="1"/>
  </si>
  <si>
    <t>小隊運用・管理　本部との連絡・調整</t>
    <rPh sb="0" eb="2">
      <t>ショウタイ</t>
    </rPh>
    <rPh sb="2" eb="4">
      <t>ウンヨウ</t>
    </rPh>
    <rPh sb="5" eb="7">
      <t>カンリ</t>
    </rPh>
    <rPh sb="8" eb="10">
      <t>ホンブ</t>
    </rPh>
    <rPh sb="12" eb="14">
      <t>レンラク</t>
    </rPh>
    <rPh sb="15" eb="17">
      <t>チョウセイ</t>
    </rPh>
    <phoneticPr fontId="1"/>
  </si>
  <si>
    <t>無料招待席への案内誘導</t>
    <rPh sb="0" eb="5">
      <t>ムリョウショウタイセキ</t>
    </rPh>
    <rPh sb="7" eb="9">
      <t>アンナイ</t>
    </rPh>
    <rPh sb="9" eb="11">
      <t>ユウドウ</t>
    </rPh>
    <phoneticPr fontId="1"/>
  </si>
  <si>
    <t>臨時バス乗降所(メッセ前）での案内</t>
    <rPh sb="0" eb="2">
      <t>リンジ</t>
    </rPh>
    <rPh sb="4" eb="6">
      <t>ジョウコウ</t>
    </rPh>
    <rPh sb="6" eb="7">
      <t>ジョ</t>
    </rPh>
    <rPh sb="11" eb="12">
      <t>マエ</t>
    </rPh>
    <rPh sb="15" eb="17">
      <t>アンナイ</t>
    </rPh>
    <phoneticPr fontId="1"/>
  </si>
  <si>
    <t>無料招待席への案内誘導、横断歩道利用促進</t>
    <rPh sb="0" eb="5">
      <t>ムリョウショウタイセキ</t>
    </rPh>
    <rPh sb="7" eb="9">
      <t>アンナイ</t>
    </rPh>
    <rPh sb="9" eb="11">
      <t>ユウドウ</t>
    </rPh>
    <rPh sb="12" eb="14">
      <t>オウダン</t>
    </rPh>
    <rPh sb="14" eb="16">
      <t>ホドウ</t>
    </rPh>
    <rPh sb="16" eb="18">
      <t>リヨウ</t>
    </rPh>
    <rPh sb="18" eb="20">
      <t>ソクシン</t>
    </rPh>
    <phoneticPr fontId="1"/>
  </si>
  <si>
    <t>18:00～通行止め※交通規制開始時間まで横断歩道誘導</t>
    <rPh sb="6" eb="8">
      <t>ツウコウ</t>
    </rPh>
    <rPh sb="8" eb="9">
      <t>ド</t>
    </rPh>
    <rPh sb="11" eb="13">
      <t>コウツウ</t>
    </rPh>
    <rPh sb="13" eb="15">
      <t>キセイ</t>
    </rPh>
    <rPh sb="15" eb="17">
      <t>カイシ</t>
    </rPh>
    <rPh sb="17" eb="19">
      <t>ジカン</t>
    </rPh>
    <rPh sb="21" eb="23">
      <t>オウダン</t>
    </rPh>
    <rPh sb="23" eb="25">
      <t>ホドウ</t>
    </rPh>
    <rPh sb="25" eb="27">
      <t>ユウドウ</t>
    </rPh>
    <phoneticPr fontId="1"/>
  </si>
  <si>
    <t>歩行者誘導、案内</t>
    <rPh sb="0" eb="3">
      <t>ホコウシャ</t>
    </rPh>
    <rPh sb="3" eb="5">
      <t>ユウドウ</t>
    </rPh>
    <rPh sb="6" eb="8">
      <t>アンナイ</t>
    </rPh>
    <phoneticPr fontId="1"/>
  </si>
  <si>
    <t>通行止め立哨・バス誘導</t>
    <rPh sb="0" eb="2">
      <t>ツウコウ</t>
    </rPh>
    <rPh sb="2" eb="3">
      <t>ド</t>
    </rPh>
    <rPh sb="4" eb="6">
      <t>リッショウ</t>
    </rPh>
    <rPh sb="9" eb="11">
      <t>ユウドウ</t>
    </rPh>
    <phoneticPr fontId="1"/>
  </si>
  <si>
    <t>18:00～通行止め</t>
    <rPh sb="6" eb="8">
      <t>ツウコウ</t>
    </rPh>
    <rPh sb="8" eb="9">
      <t>ド</t>
    </rPh>
    <phoneticPr fontId="1"/>
  </si>
  <si>
    <t>バス出入口立哨及び誘導(バス運行18:00～22:30予定）</t>
    <rPh sb="2" eb="5">
      <t>デイリグチ</t>
    </rPh>
    <rPh sb="5" eb="7">
      <t>リッショウ</t>
    </rPh>
    <rPh sb="7" eb="8">
      <t>オヨ</t>
    </rPh>
    <rPh sb="9" eb="11">
      <t>ユウドウ</t>
    </rPh>
    <rPh sb="14" eb="16">
      <t>ウンコウ</t>
    </rPh>
    <rPh sb="27" eb="29">
      <t>ヨテイ</t>
    </rPh>
    <phoneticPr fontId="1"/>
  </si>
  <si>
    <t>落水防止の為立哨(浜田川）</t>
    <rPh sb="0" eb="1">
      <t>ラク</t>
    </rPh>
    <rPh sb="1" eb="2">
      <t>スイ</t>
    </rPh>
    <rPh sb="2" eb="4">
      <t>ボウシ</t>
    </rPh>
    <rPh sb="5" eb="6">
      <t>タメ</t>
    </rPh>
    <rPh sb="6" eb="8">
      <t>リッショウ</t>
    </rPh>
    <rPh sb="9" eb="11">
      <t>ハマダ</t>
    </rPh>
    <rPh sb="11" eb="12">
      <t>ガワ</t>
    </rPh>
    <phoneticPr fontId="1"/>
  </si>
  <si>
    <t>メッセモール巡回監視　溜まり、宴会、禁止</t>
    <rPh sb="6" eb="8">
      <t>ジュンカイ</t>
    </rPh>
    <rPh sb="8" eb="10">
      <t>カンシ</t>
    </rPh>
    <rPh sb="11" eb="12">
      <t>タ</t>
    </rPh>
    <rPh sb="15" eb="17">
      <t>エンカイ</t>
    </rPh>
    <rPh sb="18" eb="20">
      <t>キンシ</t>
    </rPh>
    <phoneticPr fontId="1"/>
  </si>
  <si>
    <t>4-D警備員管理　遊撃指揮</t>
    <rPh sb="3" eb="6">
      <t>ケイビイン</t>
    </rPh>
    <rPh sb="6" eb="8">
      <t>カンリ</t>
    </rPh>
    <rPh sb="9" eb="11">
      <t>ユウゲキ</t>
    </rPh>
    <rPh sb="11" eb="13">
      <t>シキ</t>
    </rPh>
    <phoneticPr fontId="1"/>
  </si>
  <si>
    <t>無料招待席への案内誘導</t>
    <rPh sb="0" eb="2">
      <t>ムリョウ</t>
    </rPh>
    <rPh sb="2" eb="4">
      <t>ショウタイ</t>
    </rPh>
    <rPh sb="4" eb="5">
      <t>セキ</t>
    </rPh>
    <rPh sb="7" eb="9">
      <t>アンナイ</t>
    </rPh>
    <rPh sb="9" eb="11">
      <t>ユウドウ</t>
    </rPh>
    <phoneticPr fontId="1"/>
  </si>
  <si>
    <t>歩道橋立入禁止</t>
    <rPh sb="0" eb="3">
      <t>ホドウキョウ</t>
    </rPh>
    <rPh sb="3" eb="5">
      <t>タチイリ</t>
    </rPh>
    <rPh sb="5" eb="7">
      <t>キンシ</t>
    </rPh>
    <phoneticPr fontId="1"/>
  </si>
  <si>
    <t>18:00～打上終了まで陸橋通行禁止</t>
    <rPh sb="6" eb="8">
      <t>ウチアゲ</t>
    </rPh>
    <rPh sb="8" eb="10">
      <t>シュウリョウ</t>
    </rPh>
    <rPh sb="12" eb="14">
      <t>リッキョウ</t>
    </rPh>
    <rPh sb="14" eb="16">
      <t>ツウコウ</t>
    </rPh>
    <rPh sb="16" eb="18">
      <t>キンシ</t>
    </rPh>
    <phoneticPr fontId="1"/>
  </si>
  <si>
    <t>第4小隊長</t>
    <rPh sb="0" eb="1">
      <t>ダイ</t>
    </rPh>
    <rPh sb="2" eb="4">
      <t>ショウタイ</t>
    </rPh>
    <rPh sb="4" eb="5">
      <t>チョウ</t>
    </rPh>
    <phoneticPr fontId="1"/>
  </si>
  <si>
    <t>4-E警備員管理　遊撃指揮</t>
    <rPh sb="3" eb="6">
      <t>ケイビイン</t>
    </rPh>
    <rPh sb="6" eb="8">
      <t>カンリ</t>
    </rPh>
    <rPh sb="9" eb="11">
      <t>ユウゲキ</t>
    </rPh>
    <rPh sb="11" eb="13">
      <t>シキ</t>
    </rPh>
    <phoneticPr fontId="1"/>
  </si>
  <si>
    <t>歩行者誘導・乱横断禁止・横断歩道対応</t>
    <rPh sb="0" eb="3">
      <t>ホコウシャ</t>
    </rPh>
    <rPh sb="3" eb="5">
      <t>ユウドウ</t>
    </rPh>
    <rPh sb="6" eb="7">
      <t>ラン</t>
    </rPh>
    <rPh sb="7" eb="9">
      <t>オウダン</t>
    </rPh>
    <rPh sb="9" eb="11">
      <t>キンシ</t>
    </rPh>
    <rPh sb="12" eb="14">
      <t>オウダン</t>
    </rPh>
    <rPh sb="14" eb="16">
      <t>ホドウ</t>
    </rPh>
    <rPh sb="16" eb="18">
      <t>タイオウ</t>
    </rPh>
    <phoneticPr fontId="1"/>
  </si>
  <si>
    <r>
      <t>域内動哨　</t>
    </r>
    <r>
      <rPr>
        <u/>
        <sz val="9"/>
        <rFont val="ＭＳ Ｐゴシック"/>
        <family val="3"/>
        <charset val="128"/>
      </rPr>
      <t>帰路は駅対応</t>
    </r>
    <rPh sb="0" eb="2">
      <t>イキナイ</t>
    </rPh>
    <rPh sb="2" eb="4">
      <t>ドウショウ</t>
    </rPh>
    <rPh sb="5" eb="7">
      <t>キロ</t>
    </rPh>
    <rPh sb="8" eb="9">
      <t>エキ</t>
    </rPh>
    <rPh sb="9" eb="11">
      <t>タイオウ</t>
    </rPh>
    <phoneticPr fontId="1"/>
  </si>
  <si>
    <t>4-F警備員管理　遊撃指揮</t>
    <rPh sb="3" eb="6">
      <t>ケイビイン</t>
    </rPh>
    <rPh sb="6" eb="8">
      <t>カンリ</t>
    </rPh>
    <rPh sb="9" eb="11">
      <t>ユウゲキ</t>
    </rPh>
    <rPh sb="11" eb="13">
      <t>シキ</t>
    </rPh>
    <phoneticPr fontId="1"/>
  </si>
  <si>
    <t>バス優先道路の立哨・左折車線一般車両の進入抑止</t>
    <rPh sb="2" eb="4">
      <t>ユウセン</t>
    </rPh>
    <rPh sb="4" eb="6">
      <t>ドウロ</t>
    </rPh>
    <rPh sb="7" eb="9">
      <t>リッショウ</t>
    </rPh>
    <rPh sb="10" eb="12">
      <t>サセツ</t>
    </rPh>
    <rPh sb="12" eb="14">
      <t>シャセン</t>
    </rPh>
    <rPh sb="14" eb="16">
      <t>イッパン</t>
    </rPh>
    <rPh sb="16" eb="18">
      <t>シャリョウ</t>
    </rPh>
    <rPh sb="19" eb="21">
      <t>シンニュウ</t>
    </rPh>
    <rPh sb="21" eb="23">
      <t>ヨクシ</t>
    </rPh>
    <phoneticPr fontId="1"/>
  </si>
  <si>
    <t>歩行者誘導・乱横断禁止・横断歩道対応</t>
    <rPh sb="0" eb="5">
      <t>ホコウシャユウドウ</t>
    </rPh>
    <rPh sb="6" eb="11">
      <t>ランオウダンキンシ</t>
    </rPh>
    <rPh sb="12" eb="14">
      <t>オウダン</t>
    </rPh>
    <rPh sb="14" eb="16">
      <t>ホドウ</t>
    </rPh>
    <rPh sb="16" eb="18">
      <t>タイオウ</t>
    </rPh>
    <phoneticPr fontId="1"/>
  </si>
  <si>
    <t>バス降車時観覧者への案内誘導</t>
    <rPh sb="2" eb="4">
      <t>コウシャ</t>
    </rPh>
    <rPh sb="4" eb="5">
      <t>ジ</t>
    </rPh>
    <rPh sb="5" eb="7">
      <t>カンラン</t>
    </rPh>
    <rPh sb="7" eb="8">
      <t>シャ</t>
    </rPh>
    <rPh sb="10" eb="12">
      <t>アンナイ</t>
    </rPh>
    <rPh sb="12" eb="14">
      <t>ユウドウ</t>
    </rPh>
    <phoneticPr fontId="1"/>
  </si>
  <si>
    <r>
      <t>バス乗車お帰り時バス列整理　</t>
    </r>
    <r>
      <rPr>
        <u/>
        <sz val="9"/>
        <rFont val="ＭＳ Ｐゴシック"/>
        <family val="3"/>
        <charset val="128"/>
      </rPr>
      <t>20時シーサイドバスへ引き渡し</t>
    </r>
    <rPh sb="2" eb="4">
      <t>ジョウシャ</t>
    </rPh>
    <rPh sb="5" eb="6">
      <t>カエ</t>
    </rPh>
    <rPh sb="7" eb="8">
      <t>ジ</t>
    </rPh>
    <rPh sb="10" eb="11">
      <t>レツ</t>
    </rPh>
    <rPh sb="11" eb="13">
      <t>セイリ</t>
    </rPh>
    <rPh sb="16" eb="17">
      <t>ジ</t>
    </rPh>
    <rPh sb="25" eb="26">
      <t>ヒ</t>
    </rPh>
    <rPh sb="27" eb="28">
      <t>ワタ</t>
    </rPh>
    <phoneticPr fontId="1"/>
  </si>
  <si>
    <t>観覧席への案内誘導(イオンタワー手前階段案内）</t>
    <rPh sb="0" eb="2">
      <t>カンラン</t>
    </rPh>
    <rPh sb="2" eb="3">
      <t>セキ</t>
    </rPh>
    <rPh sb="5" eb="7">
      <t>アンナイ</t>
    </rPh>
    <rPh sb="7" eb="9">
      <t>ユウドウ</t>
    </rPh>
    <rPh sb="16" eb="18">
      <t>テマエ</t>
    </rPh>
    <rPh sb="18" eb="20">
      <t>カイダン</t>
    </rPh>
    <rPh sb="20" eb="22">
      <t>アンナイ</t>
    </rPh>
    <phoneticPr fontId="1"/>
  </si>
  <si>
    <t>5-Ｄ</t>
    <phoneticPr fontId="1"/>
  </si>
  <si>
    <t>無料招待席への案内誘導(帰り時5Ｅバス停車対応）</t>
    <rPh sb="0" eb="5">
      <t>ムリョウショウタイセキ</t>
    </rPh>
    <rPh sb="7" eb="11">
      <t>アンナイユウドウ</t>
    </rPh>
    <rPh sb="12" eb="13">
      <t>カエ</t>
    </rPh>
    <rPh sb="14" eb="15">
      <t>ジ</t>
    </rPh>
    <rPh sb="19" eb="21">
      <t>テイシャ</t>
    </rPh>
    <rPh sb="21" eb="23">
      <t>タイオウ</t>
    </rPh>
    <phoneticPr fontId="1"/>
  </si>
  <si>
    <t>無料招待席への案内誘導・歩道橋上配置</t>
    <rPh sb="0" eb="5">
      <t>ムリョウショウタイセキ</t>
    </rPh>
    <rPh sb="7" eb="9">
      <t>アンナイ</t>
    </rPh>
    <rPh sb="9" eb="11">
      <t>ユウドウ</t>
    </rPh>
    <rPh sb="12" eb="15">
      <t>ホドウキョウ</t>
    </rPh>
    <rPh sb="15" eb="16">
      <t>ウエ</t>
    </rPh>
    <rPh sb="16" eb="18">
      <t>ハイチ</t>
    </rPh>
    <phoneticPr fontId="1"/>
  </si>
  <si>
    <t>歩行者誘導・乱横断禁止・横断歩道対応</t>
    <rPh sb="0" eb="3">
      <t>ホコウシャ</t>
    </rPh>
    <rPh sb="3" eb="5">
      <t>ユウドウ・</t>
    </rPh>
    <rPh sb="6" eb="16">
      <t>オウダンホドウ</t>
    </rPh>
    <rPh sb="16" eb="18">
      <t>タイオウ</t>
    </rPh>
    <phoneticPr fontId="1"/>
  </si>
  <si>
    <t>観覧席案内及び動線確保</t>
    <rPh sb="0" eb="3">
      <t>カンランセキ</t>
    </rPh>
    <rPh sb="3" eb="5">
      <t>アンナイ</t>
    </rPh>
    <rPh sb="5" eb="6">
      <t>オヨ</t>
    </rPh>
    <rPh sb="7" eb="9">
      <t>ドウセン</t>
    </rPh>
    <rPh sb="9" eb="11">
      <t>カクホ</t>
    </rPh>
    <phoneticPr fontId="1"/>
  </si>
  <si>
    <t>18:00～交通規制</t>
    <rPh sb="6" eb="8">
      <t>コウツウ</t>
    </rPh>
    <rPh sb="8" eb="10">
      <t>キセイ</t>
    </rPh>
    <phoneticPr fontId="1"/>
  </si>
  <si>
    <t>第5小隊長</t>
    <rPh sb="0" eb="1">
      <t>ダイ</t>
    </rPh>
    <rPh sb="2" eb="4">
      <t>ショウタイ</t>
    </rPh>
    <rPh sb="4" eb="5">
      <t>チョウ</t>
    </rPh>
    <phoneticPr fontId="1"/>
  </si>
  <si>
    <t>5-Ｃ・Ｄ警備員管理　遊撃指揮</t>
    <rPh sb="5" eb="10">
      <t>ケイビインカンリ</t>
    </rPh>
    <rPh sb="11" eb="15">
      <t>ユウゲキシキ</t>
    </rPh>
    <phoneticPr fontId="1"/>
  </si>
  <si>
    <t>5-Ｅ</t>
    <phoneticPr fontId="1"/>
  </si>
  <si>
    <t>通常便：幕張本郷行バス乗車案内</t>
    <rPh sb="0" eb="2">
      <t>ツウジョウ</t>
    </rPh>
    <rPh sb="2" eb="3">
      <t>ビン</t>
    </rPh>
    <rPh sb="4" eb="8">
      <t>マクハリホンゴウ</t>
    </rPh>
    <rPh sb="8" eb="9">
      <t>イキ</t>
    </rPh>
    <rPh sb="11" eb="13">
      <t>ジョウシャ</t>
    </rPh>
    <rPh sb="13" eb="15">
      <t>アンナイ</t>
    </rPh>
    <phoneticPr fontId="1"/>
  </si>
  <si>
    <t>通常便：幕張本郷行バス最後尾案内</t>
    <rPh sb="0" eb="2">
      <t>ツウジョウ</t>
    </rPh>
    <rPh sb="2" eb="3">
      <t>ビン</t>
    </rPh>
    <rPh sb="4" eb="8">
      <t>マクハリホンゴウ</t>
    </rPh>
    <rPh sb="8" eb="9">
      <t>イキ</t>
    </rPh>
    <rPh sb="11" eb="14">
      <t>サイコウビ</t>
    </rPh>
    <rPh sb="14" eb="16">
      <t>アンナイ</t>
    </rPh>
    <phoneticPr fontId="1"/>
  </si>
  <si>
    <t>バス誘導及び横断歩道対応</t>
    <rPh sb="2" eb="4">
      <t>ユウドウ</t>
    </rPh>
    <rPh sb="4" eb="5">
      <t>オヨ</t>
    </rPh>
    <rPh sb="6" eb="10">
      <t>オウダンホドウ</t>
    </rPh>
    <rPh sb="10" eb="12">
      <t>タイオウ</t>
    </rPh>
    <phoneticPr fontId="1"/>
  </si>
  <si>
    <t>バス誘導及びバス観覧者案内、列整理整頓広報</t>
    <rPh sb="2" eb="4">
      <t>ユウドウ</t>
    </rPh>
    <rPh sb="4" eb="5">
      <t>オヨ</t>
    </rPh>
    <rPh sb="8" eb="11">
      <t>カンランシャ</t>
    </rPh>
    <rPh sb="11" eb="12">
      <t>アン</t>
    </rPh>
    <rPh sb="12" eb="13">
      <t>ナイ</t>
    </rPh>
    <rPh sb="14" eb="15">
      <t>レツ</t>
    </rPh>
    <rPh sb="15" eb="17">
      <t>セイリ</t>
    </rPh>
    <rPh sb="17" eb="19">
      <t>セイトン</t>
    </rPh>
    <rPh sb="19" eb="21">
      <t>コウホウ</t>
    </rPh>
    <phoneticPr fontId="1"/>
  </si>
  <si>
    <t>バス待機列整理、案内広報(階段下1Ｐ・バス停2Ｐ)</t>
    <rPh sb="2" eb="4">
      <t>タイキ</t>
    </rPh>
    <rPh sb="4" eb="5">
      <t>レツ</t>
    </rPh>
    <rPh sb="5" eb="7">
      <t>セイリ</t>
    </rPh>
    <rPh sb="8" eb="10">
      <t>アンナイ</t>
    </rPh>
    <rPh sb="10" eb="12">
      <t>コウホウ</t>
    </rPh>
    <rPh sb="13" eb="15">
      <t>カイダン</t>
    </rPh>
    <rPh sb="15" eb="16">
      <t>シタ</t>
    </rPh>
    <rPh sb="21" eb="22">
      <t>テイ</t>
    </rPh>
    <phoneticPr fontId="1"/>
  </si>
  <si>
    <t>落水防止</t>
    <rPh sb="0" eb="1">
      <t>ラク</t>
    </rPh>
    <rPh sb="1" eb="2">
      <t>スイ</t>
    </rPh>
    <rPh sb="2" eb="4">
      <t>ボウシ</t>
    </rPh>
    <phoneticPr fontId="1"/>
  </si>
  <si>
    <t>歩行者誘導及び車両誘導※17:00～通行止め立哨、習志野警察指示のもと歩道橋閉鎖</t>
    <rPh sb="0" eb="3">
      <t>ホコウシャ</t>
    </rPh>
    <rPh sb="3" eb="5">
      <t>ユウドウ</t>
    </rPh>
    <rPh sb="5" eb="6">
      <t>オヨ</t>
    </rPh>
    <rPh sb="7" eb="9">
      <t>シャリョウ</t>
    </rPh>
    <rPh sb="9" eb="11">
      <t>ユウドウ</t>
    </rPh>
    <rPh sb="18" eb="20">
      <t>ツウコウ</t>
    </rPh>
    <rPh sb="20" eb="21">
      <t>ド</t>
    </rPh>
    <rPh sb="22" eb="24">
      <t>リッショウ</t>
    </rPh>
    <rPh sb="25" eb="28">
      <t>ナラシノ</t>
    </rPh>
    <rPh sb="28" eb="30">
      <t>ケイサツ</t>
    </rPh>
    <rPh sb="30" eb="32">
      <t>シジ</t>
    </rPh>
    <rPh sb="35" eb="38">
      <t>ホドウキョウ</t>
    </rPh>
    <rPh sb="38" eb="40">
      <t>ヘイサ</t>
    </rPh>
    <phoneticPr fontId="1"/>
  </si>
  <si>
    <t>落水防止及び歩行者誘導及び車両誘導※17:00～通行止め立哨、習志野警察指示のもと歩道橋閉鎖</t>
    <rPh sb="0" eb="1">
      <t>ラク</t>
    </rPh>
    <rPh sb="1" eb="2">
      <t>スイ</t>
    </rPh>
    <rPh sb="2" eb="4">
      <t>ボウシ</t>
    </rPh>
    <rPh sb="4" eb="5">
      <t>オヨ</t>
    </rPh>
    <rPh sb="6" eb="9">
      <t>ホコウシャ</t>
    </rPh>
    <rPh sb="9" eb="11">
      <t>ユウドウ</t>
    </rPh>
    <rPh sb="11" eb="12">
      <t>オヨ</t>
    </rPh>
    <rPh sb="13" eb="15">
      <t>シャリョウ</t>
    </rPh>
    <rPh sb="15" eb="17">
      <t>ユウドウ</t>
    </rPh>
    <rPh sb="24" eb="26">
      <t>ツウコウ</t>
    </rPh>
    <rPh sb="26" eb="27">
      <t>ド</t>
    </rPh>
    <rPh sb="28" eb="30">
      <t>リッショウ</t>
    </rPh>
    <rPh sb="31" eb="36">
      <t>ナラシノケイサツ</t>
    </rPh>
    <rPh sb="36" eb="38">
      <t>シジ</t>
    </rPh>
    <rPh sb="41" eb="44">
      <t>ホドウキョウ</t>
    </rPh>
    <rPh sb="44" eb="46">
      <t>ヘイサ</t>
    </rPh>
    <phoneticPr fontId="1"/>
  </si>
  <si>
    <t>駐車場出入庫誘導</t>
    <rPh sb="0" eb="3">
      <t>チュウシャジョウ</t>
    </rPh>
    <rPh sb="3" eb="4">
      <t>シュツ</t>
    </rPh>
    <rPh sb="4" eb="6">
      <t>ニュウコ</t>
    </rPh>
    <rPh sb="6" eb="8">
      <t>ユウドウ</t>
    </rPh>
    <phoneticPr fontId="1"/>
  </si>
  <si>
    <t>路上駐車対策及び17:00～通行止め立哨/トラック等Uターン回転補助</t>
    <rPh sb="0" eb="2">
      <t>ロジョウ</t>
    </rPh>
    <rPh sb="2" eb="4">
      <t>チュウシャ</t>
    </rPh>
    <rPh sb="4" eb="6">
      <t>タイサク</t>
    </rPh>
    <rPh sb="6" eb="7">
      <t>オヨ</t>
    </rPh>
    <rPh sb="14" eb="16">
      <t>ツウコウ</t>
    </rPh>
    <rPh sb="16" eb="17">
      <t>ド</t>
    </rPh>
    <rPh sb="18" eb="20">
      <t>リッショウ</t>
    </rPh>
    <rPh sb="25" eb="26">
      <t>トウ</t>
    </rPh>
    <rPh sb="30" eb="32">
      <t>カイテン</t>
    </rPh>
    <rPh sb="32" eb="34">
      <t>ホジョ</t>
    </rPh>
    <phoneticPr fontId="1"/>
  </si>
  <si>
    <t>習志野地区
専任責任者</t>
    <rPh sb="0" eb="3">
      <t>ナラシノ</t>
    </rPh>
    <rPh sb="3" eb="5">
      <t>チク</t>
    </rPh>
    <rPh sb="6" eb="8">
      <t>センニン</t>
    </rPh>
    <rPh sb="8" eb="11">
      <t>セキニンシャ</t>
    </rPh>
    <phoneticPr fontId="1"/>
  </si>
  <si>
    <t>第6小隊長</t>
    <rPh sb="0" eb="1">
      <t>ダイ</t>
    </rPh>
    <rPh sb="2" eb="5">
      <t>ショウタイチョウ</t>
    </rPh>
    <phoneticPr fontId="1"/>
  </si>
  <si>
    <t>N-2警備員管理 遊撃指揮</t>
    <rPh sb="3" eb="6">
      <t>ケイビイン</t>
    </rPh>
    <rPh sb="6" eb="8">
      <t>カンリ</t>
    </rPh>
    <rPh sb="9" eb="11">
      <t>ユウゲキ</t>
    </rPh>
    <rPh sb="11" eb="13">
      <t>シキ</t>
    </rPh>
    <phoneticPr fontId="1"/>
  </si>
  <si>
    <t>緊急時・事案発生時対応、巡回</t>
    <rPh sb="0" eb="3">
      <t>キンキュウジ</t>
    </rPh>
    <rPh sb="4" eb="6">
      <t>ジアン</t>
    </rPh>
    <rPh sb="6" eb="8">
      <t>ハッセイ</t>
    </rPh>
    <rPh sb="8" eb="9">
      <t>ジ</t>
    </rPh>
    <rPh sb="9" eb="11">
      <t>タイオウ</t>
    </rPh>
    <rPh sb="12" eb="14">
      <t>ジュンカイジアンハッセイ・キンキュウジタイオウ・ジュンカイ</t>
    </rPh>
    <phoneticPr fontId="1"/>
  </si>
  <si>
    <t>00-H</t>
    <rPh sb="1" eb="2">
      <t>セキ</t>
    </rPh>
    <phoneticPr fontId="1"/>
  </si>
  <si>
    <t>00-I</t>
    <rPh sb="1" eb="2">
      <t>セキ</t>
    </rPh>
    <phoneticPr fontId="1"/>
  </si>
  <si>
    <t>8P</t>
    <phoneticPr fontId="1"/>
  </si>
  <si>
    <t>00-H・I警備員管理　遊撃指揮</t>
    <rPh sb="6" eb="9">
      <t>ケイビイン</t>
    </rPh>
    <rPh sb="9" eb="11">
      <t>カンリ</t>
    </rPh>
    <rPh sb="12" eb="14">
      <t>ユウゲキ</t>
    </rPh>
    <rPh sb="14" eb="16">
      <t>シキ</t>
    </rPh>
    <phoneticPr fontId="1"/>
  </si>
  <si>
    <t>海辺・突提への立入禁止</t>
    <rPh sb="0" eb="2">
      <t>ウミベ</t>
    </rPh>
    <rPh sb="3" eb="4">
      <t>トツ</t>
    </rPh>
    <rPh sb="4" eb="5">
      <t>テイ</t>
    </rPh>
    <rPh sb="7" eb="9">
      <t>タチイリ</t>
    </rPh>
    <rPh sb="9" eb="11">
      <t>キンシ</t>
    </rPh>
    <phoneticPr fontId="1"/>
  </si>
  <si>
    <t>00-L 警備員管理　遊撃指揮</t>
    <rPh sb="5" eb="8">
      <t>ケイビイン</t>
    </rPh>
    <rPh sb="8" eb="10">
      <t>カンリ</t>
    </rPh>
    <rPh sb="11" eb="13">
      <t>ユウゲキ</t>
    </rPh>
    <rPh sb="13" eb="15">
      <t>シキ</t>
    </rPh>
    <phoneticPr fontId="1"/>
  </si>
  <si>
    <t>第7小隊長</t>
    <rPh sb="0" eb="1">
      <t>ダイ</t>
    </rPh>
    <rPh sb="2" eb="5">
      <t>ショウタイチョウ</t>
    </rPh>
    <phoneticPr fontId="1"/>
  </si>
  <si>
    <t>00-M警備員管理　遊撃指揮</t>
    <rPh sb="4" eb="9">
      <t>ケイビインカンリ</t>
    </rPh>
    <rPh sb="10" eb="14">
      <t>ユウゲキシキ</t>
    </rPh>
    <phoneticPr fontId="1"/>
  </si>
  <si>
    <t>人員
合計</t>
    <rPh sb="0" eb="2">
      <t>ジンイン</t>
    </rPh>
    <rPh sb="3" eb="5">
      <t>ゴウケイ</t>
    </rPh>
    <phoneticPr fontId="1"/>
  </si>
  <si>
    <t>時間数計
合計</t>
    <rPh sb="0" eb="3">
      <t>ジカンスウ</t>
    </rPh>
    <rPh sb="3" eb="4">
      <t>ケイ</t>
    </rPh>
    <rPh sb="5" eb="7">
      <t>ゴウケイ</t>
    </rPh>
    <phoneticPr fontId="1"/>
  </si>
  <si>
    <t>合計</t>
    <rPh sb="0" eb="2">
      <t>ゴウケイ</t>
    </rPh>
    <phoneticPr fontId="1"/>
  </si>
  <si>
    <t>ステージセット（開会式用）</t>
    <rPh sb="8" eb="10">
      <t>カイカイ</t>
    </rPh>
    <rPh sb="10" eb="11">
      <t>シキ</t>
    </rPh>
    <rPh sb="11" eb="12">
      <t>ヨウ</t>
    </rPh>
    <phoneticPr fontId="13"/>
  </si>
  <si>
    <t>テント2k×3k</t>
    <phoneticPr fontId="1"/>
  </si>
  <si>
    <t>テント1.5k×2k</t>
    <phoneticPr fontId="1"/>
  </si>
  <si>
    <t>テント3m×3m</t>
    <phoneticPr fontId="1"/>
  </si>
  <si>
    <t>折イス</t>
    <rPh sb="0" eb="1">
      <t>オリ</t>
    </rPh>
    <phoneticPr fontId="13"/>
  </si>
  <si>
    <t>カラーコーン</t>
  </si>
  <si>
    <t>ゴミ箱（キャリー）</t>
    <rPh sb="2" eb="3">
      <t>バコ</t>
    </rPh>
    <phoneticPr fontId="13"/>
  </si>
  <si>
    <t>バルーンライト</t>
  </si>
  <si>
    <t>投光器</t>
    <rPh sb="0" eb="2">
      <t>トウコウ</t>
    </rPh>
    <rPh sb="2" eb="3">
      <t>キ</t>
    </rPh>
    <phoneticPr fontId="1"/>
  </si>
  <si>
    <t>発電機2.8KVA</t>
    <rPh sb="0" eb="3">
      <t>ハツデンキ</t>
    </rPh>
    <phoneticPr fontId="13"/>
  </si>
  <si>
    <t>発電機20KVA</t>
    <rPh sb="0" eb="3">
      <t>ハツデンキ</t>
    </rPh>
    <phoneticPr fontId="13"/>
  </si>
  <si>
    <t>発電機37KVA</t>
    <rPh sb="0" eb="3">
      <t>ハツデンキ</t>
    </rPh>
    <phoneticPr fontId="13"/>
  </si>
  <si>
    <t>発電機45KVA</t>
    <rPh sb="0" eb="3">
      <t>ハツデンキ</t>
    </rPh>
    <phoneticPr fontId="13"/>
  </si>
  <si>
    <t>予備ガソリン</t>
    <rPh sb="0" eb="2">
      <t>ヨビ</t>
    </rPh>
    <phoneticPr fontId="1"/>
  </si>
  <si>
    <t>予備軽油</t>
    <rPh sb="2" eb="4">
      <t>ケイユ</t>
    </rPh>
    <phoneticPr fontId="1"/>
  </si>
  <si>
    <t>手洗い器</t>
    <rPh sb="0" eb="2">
      <t>テアラ</t>
    </rPh>
    <rPh sb="3" eb="4">
      <t>キ</t>
    </rPh>
    <phoneticPr fontId="1"/>
  </si>
  <si>
    <t>仮設多目的トイレ</t>
    <rPh sb="0" eb="2">
      <t>カセツ</t>
    </rPh>
    <rPh sb="2" eb="5">
      <t>タモクテキ</t>
    </rPh>
    <phoneticPr fontId="1"/>
  </si>
  <si>
    <t>シリンダー蛍光灯</t>
    <rPh sb="5" eb="8">
      <t>ケイコウトウ</t>
    </rPh>
    <phoneticPr fontId="1"/>
  </si>
  <si>
    <t>消火器</t>
    <rPh sb="0" eb="3">
      <t>ショウカキ</t>
    </rPh>
    <phoneticPr fontId="1"/>
  </si>
  <si>
    <t>四方幕</t>
    <rPh sb="0" eb="2">
      <t>シホウ</t>
    </rPh>
    <rPh sb="2" eb="3">
      <t>マク</t>
    </rPh>
    <phoneticPr fontId="1"/>
  </si>
  <si>
    <t>簡易ベッド</t>
    <rPh sb="0" eb="2">
      <t>カンイ</t>
    </rPh>
    <phoneticPr fontId="13"/>
  </si>
  <si>
    <t>バスタオル</t>
    <phoneticPr fontId="1"/>
  </si>
  <si>
    <t>単管4ｍ</t>
    <rPh sb="0" eb="2">
      <t>タンカン</t>
    </rPh>
    <phoneticPr fontId="1"/>
  </si>
  <si>
    <t>単管杭</t>
    <rPh sb="0" eb="2">
      <t>タンカン</t>
    </rPh>
    <rPh sb="2" eb="3">
      <t>クイ</t>
    </rPh>
    <phoneticPr fontId="1"/>
  </si>
  <si>
    <t>クランプ　自在</t>
    <rPh sb="5" eb="7">
      <t>ジザイ</t>
    </rPh>
    <phoneticPr fontId="1"/>
  </si>
  <si>
    <t>歩行者用ゴムマット（2m×1m）</t>
    <rPh sb="0" eb="4">
      <t>ホコウシャヨウ</t>
    </rPh>
    <phoneticPr fontId="1"/>
  </si>
  <si>
    <t>土嚢袋（ビーチ席）</t>
    <rPh sb="0" eb="2">
      <t>ドノウ</t>
    </rPh>
    <rPh sb="2" eb="3">
      <t>ブクロ</t>
    </rPh>
    <rPh sb="7" eb="8">
      <t>セキ</t>
    </rPh>
    <phoneticPr fontId="1"/>
  </si>
  <si>
    <t>トラテープ（50m/個）</t>
    <rPh sb="10" eb="11">
      <t>コ</t>
    </rPh>
    <phoneticPr fontId="1"/>
  </si>
  <si>
    <t>携帯電話</t>
    <rPh sb="0" eb="2">
      <t>ケイタイ</t>
    </rPh>
    <rPh sb="2" eb="4">
      <t>デンワ</t>
    </rPh>
    <phoneticPr fontId="1"/>
  </si>
  <si>
    <t>無線機</t>
    <rPh sb="0" eb="3">
      <t>ムセンキ</t>
    </rPh>
    <phoneticPr fontId="1"/>
  </si>
  <si>
    <t>ｽﾃｰｼﾞ3.6m×5.4m､ｲﾝﾄﾚ1.8m×1.5m×5基</t>
    <rPh sb="30" eb="31">
      <t>キ</t>
    </rPh>
    <phoneticPr fontId="13"/>
  </si>
  <si>
    <t>3.6m×5.4m 　h3100</t>
  </si>
  <si>
    <t>2.7m×3.6ｍ　h2850</t>
  </si>
  <si>
    <t>3m×3m</t>
  </si>
  <si>
    <t>1.8m×0.9m　h700</t>
  </si>
  <si>
    <t>0.5m×0.5m</t>
  </si>
  <si>
    <t>2m×0.04</t>
  </si>
  <si>
    <t>0.4m×0.4m　h700</t>
  </si>
  <si>
    <t>1.8m×0.45m　h1100</t>
  </si>
  <si>
    <t>1.8m×0.45m</t>
  </si>
  <si>
    <t>1m×0.059m　h1200</t>
  </si>
  <si>
    <t>4m×0.65m　h850</t>
  </si>
  <si>
    <t>50ｍ/個</t>
    <rPh sb="4" eb="5">
      <t>コ</t>
    </rPh>
    <phoneticPr fontId="1"/>
  </si>
  <si>
    <t>470ｍ/個</t>
    <rPh sb="5" eb="6">
      <t>コ</t>
    </rPh>
    <phoneticPr fontId="1"/>
  </si>
  <si>
    <t>1.5m×1.5m　ｈ4000</t>
  </si>
  <si>
    <t>0.66m×0.47m　燃料満タン</t>
    <rPh sb="12" eb="14">
      <t>ネンリョウ</t>
    </rPh>
    <rPh sb="14" eb="15">
      <t>マン</t>
    </rPh>
    <phoneticPr fontId="1"/>
  </si>
  <si>
    <t>1.6m×0.7m　燃料満タン</t>
    <phoneticPr fontId="1"/>
  </si>
  <si>
    <t>2m×0.9m　燃料満タン</t>
    <phoneticPr fontId="1"/>
  </si>
  <si>
    <t>2.5m×1.5m　燃料満タン</t>
    <phoneticPr fontId="1"/>
  </si>
  <si>
    <t>発電機補充用　携行缶含む</t>
    <rPh sb="7" eb="9">
      <t>ケイコウ</t>
    </rPh>
    <rPh sb="9" eb="10">
      <t>カン</t>
    </rPh>
    <rPh sb="10" eb="11">
      <t>フク</t>
    </rPh>
    <phoneticPr fontId="1"/>
  </si>
  <si>
    <t>発電機補充用　携行缶含む</t>
    <phoneticPr fontId="1"/>
  </si>
  <si>
    <t>通路用</t>
    <rPh sb="0" eb="2">
      <t>ツウロ</t>
    </rPh>
    <rPh sb="2" eb="3">
      <t>ヨウ</t>
    </rPh>
    <phoneticPr fontId="1"/>
  </si>
  <si>
    <t>2m×1m（枕、敷布付）</t>
    <rPh sb="6" eb="7">
      <t>マクラ</t>
    </rPh>
    <rPh sb="8" eb="10">
      <t>シキフ</t>
    </rPh>
    <rPh sb="10" eb="11">
      <t>ツキ</t>
    </rPh>
    <phoneticPr fontId="1"/>
  </si>
  <si>
    <t>5w</t>
    <phoneticPr fontId="1"/>
  </si>
  <si>
    <t>W380×H1,800　※足400㎜を含む</t>
    <rPh sb="13" eb="14">
      <t>アシ</t>
    </rPh>
    <rPh sb="19" eb="20">
      <t>フク</t>
    </rPh>
    <phoneticPr fontId="1"/>
  </si>
  <si>
    <t>W3,000×H450</t>
    <phoneticPr fontId="1"/>
  </si>
  <si>
    <t>W3,600×H450</t>
    <phoneticPr fontId="1"/>
  </si>
  <si>
    <t>W900×H200</t>
    <phoneticPr fontId="1"/>
  </si>
  <si>
    <t>W3,600×H1,800　三角型自立設置</t>
    <rPh sb="14" eb="16">
      <t>サンカク</t>
    </rPh>
    <rPh sb="16" eb="17">
      <t>カタ</t>
    </rPh>
    <rPh sb="17" eb="19">
      <t>ジリツ</t>
    </rPh>
    <rPh sb="19" eb="21">
      <t>セッチ</t>
    </rPh>
    <phoneticPr fontId="1"/>
  </si>
  <si>
    <t>W2,700×H600　ステージに設置</t>
    <rPh sb="17" eb="19">
      <t>セッチ</t>
    </rPh>
    <phoneticPr fontId="1"/>
  </si>
  <si>
    <t>W900×H1,800</t>
    <phoneticPr fontId="1"/>
  </si>
  <si>
    <t>W450×H450</t>
    <phoneticPr fontId="1"/>
  </si>
  <si>
    <t>セット</t>
    <phoneticPr fontId="1"/>
  </si>
  <si>
    <t>クーラーボックス</t>
    <phoneticPr fontId="1"/>
  </si>
  <si>
    <t>大型扇風機</t>
    <rPh sb="0" eb="2">
      <t>オオガタ</t>
    </rPh>
    <rPh sb="2" eb="5">
      <t>センプウキ</t>
    </rPh>
    <phoneticPr fontId="1"/>
  </si>
  <si>
    <t>ステ看板</t>
    <rPh sb="2" eb="4">
      <t>カンバン</t>
    </rPh>
    <phoneticPr fontId="13"/>
  </si>
  <si>
    <t>横看板</t>
    <rPh sb="0" eb="1">
      <t>ヨコ</t>
    </rPh>
    <rPh sb="1" eb="3">
      <t>カンバン</t>
    </rPh>
    <phoneticPr fontId="1"/>
  </si>
  <si>
    <t>スチレン看板</t>
    <rPh sb="4" eb="6">
      <t>カンバン</t>
    </rPh>
    <phoneticPr fontId="1"/>
  </si>
  <si>
    <t>会場案内看板</t>
    <rPh sb="0" eb="2">
      <t>カイジョウ</t>
    </rPh>
    <rPh sb="2" eb="4">
      <t>アンナイ</t>
    </rPh>
    <rPh sb="4" eb="6">
      <t>カンバン</t>
    </rPh>
    <phoneticPr fontId="1"/>
  </si>
  <si>
    <t>タイトル看板</t>
    <rPh sb="4" eb="6">
      <t>カンバン</t>
    </rPh>
    <phoneticPr fontId="1"/>
  </si>
  <si>
    <t>フェンス看板</t>
    <rPh sb="4" eb="6">
      <t>カンバン</t>
    </rPh>
    <phoneticPr fontId="1"/>
  </si>
  <si>
    <t>案内用プラカード</t>
    <rPh sb="0" eb="3">
      <t>アンナイヨウ</t>
    </rPh>
    <phoneticPr fontId="1"/>
  </si>
  <si>
    <t>4灯式</t>
    <rPh sb="1" eb="2">
      <t>トウ</t>
    </rPh>
    <rPh sb="2" eb="3">
      <t>シキ</t>
    </rPh>
    <phoneticPr fontId="1"/>
  </si>
  <si>
    <t>100ℓ以上</t>
    <phoneticPr fontId="1"/>
  </si>
  <si>
    <t>W2,000×H300　A型フェンスに結束</t>
    <rPh sb="13" eb="14">
      <t>ガタ</t>
    </rPh>
    <rPh sb="19" eb="21">
      <t>ケッソク</t>
    </rPh>
    <phoneticPr fontId="1"/>
  </si>
  <si>
    <t>1m×0.8m　h935</t>
    <phoneticPr fontId="1"/>
  </si>
  <si>
    <t>風量：強131/149㎡/min以上</t>
    <rPh sb="0" eb="2">
      <t>フウリョウ</t>
    </rPh>
    <rPh sb="3" eb="4">
      <t>ツヨ</t>
    </rPh>
    <rPh sb="16" eb="18">
      <t>イジョウ</t>
    </rPh>
    <phoneticPr fontId="1"/>
  </si>
  <si>
    <t>当選ハガキ（V型圧着はがき・4色）</t>
    <rPh sb="0" eb="2">
      <t>トウセン</t>
    </rPh>
    <rPh sb="7" eb="8">
      <t>ガタ</t>
    </rPh>
    <rPh sb="8" eb="10">
      <t>アッチャク</t>
    </rPh>
    <rPh sb="15" eb="16">
      <t>ショク</t>
    </rPh>
    <phoneticPr fontId="1"/>
  </si>
  <si>
    <t>内訳は別紙１</t>
    <rPh sb="0" eb="2">
      <t>ウチワケ</t>
    </rPh>
    <rPh sb="3" eb="5">
      <t>ベッシ</t>
    </rPh>
    <phoneticPr fontId="1"/>
  </si>
  <si>
    <t>配置
NO</t>
    <rPh sb="0" eb="2">
      <t>ハイチ</t>
    </rPh>
    <phoneticPr fontId="1"/>
  </si>
  <si>
    <t>本部</t>
    <rPh sb="0" eb="1">
      <t>ホン</t>
    </rPh>
    <phoneticPr fontId="1"/>
  </si>
  <si>
    <t>本部</t>
    <rPh sb="0" eb="2">
      <t>ホンブ</t>
    </rPh>
    <phoneticPr fontId="1"/>
  </si>
  <si>
    <t>関係者打合せ</t>
    <rPh sb="0" eb="3">
      <t>カンケイシャ</t>
    </rPh>
    <rPh sb="3" eb="5">
      <t>ウチアワ</t>
    </rPh>
    <phoneticPr fontId="1"/>
  </si>
  <si>
    <t>ドローン撮影及び映像確認TV等一式</t>
    <rPh sb="4" eb="6">
      <t>サツエイ</t>
    </rPh>
    <rPh sb="6" eb="7">
      <t>オヨ</t>
    </rPh>
    <rPh sb="8" eb="10">
      <t>エイゾウ</t>
    </rPh>
    <rPh sb="10" eb="12">
      <t>カクニン</t>
    </rPh>
    <rPh sb="14" eb="15">
      <t>トウ</t>
    </rPh>
    <rPh sb="15" eb="17">
      <t>イッシキ</t>
    </rPh>
    <phoneticPr fontId="1"/>
  </si>
  <si>
    <t>指定場所の撮影及び映像確認TV等一式</t>
    <rPh sb="0" eb="2">
      <t>シテイ</t>
    </rPh>
    <rPh sb="2" eb="4">
      <t>バショ</t>
    </rPh>
    <rPh sb="5" eb="7">
      <t>サツエイ</t>
    </rPh>
    <rPh sb="7" eb="8">
      <t>オヨ</t>
    </rPh>
    <rPh sb="9" eb="11">
      <t>エイゾウ</t>
    </rPh>
    <rPh sb="11" eb="13">
      <t>カクニン</t>
    </rPh>
    <rPh sb="15" eb="16">
      <t>トウ</t>
    </rPh>
    <rPh sb="16" eb="18">
      <t>イッシキ</t>
    </rPh>
    <phoneticPr fontId="1"/>
  </si>
  <si>
    <t>緊急搬送用通路の確保</t>
    <phoneticPr fontId="1"/>
  </si>
  <si>
    <t>1-B本部と現場の連絡・調整</t>
    <phoneticPr fontId="1"/>
  </si>
  <si>
    <t>1-C本部と現場の連絡・調整</t>
    <phoneticPr fontId="1"/>
  </si>
  <si>
    <t>1-D本部と現場の連絡・調整</t>
    <phoneticPr fontId="1"/>
  </si>
  <si>
    <t>2-C本部と現場の連絡・調整</t>
    <phoneticPr fontId="1"/>
  </si>
  <si>
    <t>2-D本部と現場の連絡・調整</t>
    <phoneticPr fontId="1"/>
  </si>
  <si>
    <t>3-C本部と現場の連絡・調整</t>
    <phoneticPr fontId="1"/>
  </si>
  <si>
    <t>3-D本部と現場の連絡・調整</t>
    <phoneticPr fontId="1"/>
  </si>
  <si>
    <t>3-E本部と現場の連絡・調整</t>
    <phoneticPr fontId="1"/>
  </si>
  <si>
    <t>4-C本部と現場の連絡・調整</t>
    <phoneticPr fontId="1"/>
  </si>
  <si>
    <t>4-F本部と現場の連絡・調整</t>
    <phoneticPr fontId="1"/>
  </si>
  <si>
    <t>5-D本部と現場の連絡・調整</t>
    <phoneticPr fontId="1"/>
  </si>
  <si>
    <t>幕張本郷駅本部と現場の連絡・調整</t>
    <rPh sb="0" eb="5">
      <t>マクハリホンゴウエキ</t>
    </rPh>
    <phoneticPr fontId="1"/>
  </si>
  <si>
    <t>当日指示による緊急対応・応援他</t>
    <rPh sb="2" eb="4">
      <t>シジ</t>
    </rPh>
    <rPh sb="7" eb="9">
      <t>キンキュウ</t>
    </rPh>
    <rPh sb="9" eb="11">
      <t>タイオウ</t>
    </rPh>
    <rPh sb="12" eb="14">
      <t>オウエン</t>
    </rPh>
    <rPh sb="14" eb="15">
      <t>ホカ</t>
    </rPh>
    <phoneticPr fontId="1"/>
  </si>
  <si>
    <t>新習志野 07:00~15:00 チラシ配布、第2P 15:00閉鎖予定</t>
    <rPh sb="0" eb="1">
      <t>シン</t>
    </rPh>
    <rPh sb="1" eb="4">
      <t>ナラシノ</t>
    </rPh>
    <rPh sb="20" eb="22">
      <t>ハイフ</t>
    </rPh>
    <rPh sb="23" eb="24">
      <t>ダイ</t>
    </rPh>
    <rPh sb="32" eb="34">
      <t>ヘイサ</t>
    </rPh>
    <rPh sb="34" eb="36">
      <t>ヨテイ</t>
    </rPh>
    <phoneticPr fontId="1"/>
  </si>
  <si>
    <t>終了</t>
    <rPh sb="0" eb="2">
      <t>シュウリョウ</t>
    </rPh>
    <phoneticPr fontId="1"/>
  </si>
  <si>
    <t>開始</t>
    <rPh sb="0" eb="2">
      <t>カイシ</t>
    </rPh>
    <phoneticPr fontId="1"/>
  </si>
  <si>
    <t>～</t>
  </si>
  <si>
    <t>～</t>
    <phoneticPr fontId="1"/>
  </si>
  <si>
    <t>案内誘導員</t>
    <rPh sb="0" eb="2">
      <t>アンナイ</t>
    </rPh>
    <rPh sb="2" eb="4">
      <t>ユウドウ</t>
    </rPh>
    <rPh sb="4" eb="5">
      <t>イン</t>
    </rPh>
    <phoneticPr fontId="1"/>
  </si>
  <si>
    <t>案内誘導員</t>
    <rPh sb="0" eb="4">
      <t>アンナイユウドウ</t>
    </rPh>
    <rPh sb="4" eb="5">
      <t>イン</t>
    </rPh>
    <phoneticPr fontId="1"/>
  </si>
  <si>
    <r>
      <t>メッセ駐車場4ゲート出入口立哨/※関係車両の出入口誘導(一般者は入場不可</t>
    </r>
    <r>
      <rPr>
        <u/>
        <sz val="9"/>
        <rFont val="ＭＳ Ｐゴシック"/>
        <family val="3"/>
        <charset val="128"/>
      </rPr>
      <t xml:space="preserve">)
</t>
    </r>
    <r>
      <rPr>
        <sz val="9"/>
        <rFont val="ＭＳ Ｐゴシック"/>
        <family val="3"/>
        <charset val="128"/>
      </rPr>
      <t>8/4 09:00～ 8/6 06:00まで</t>
    </r>
    <rPh sb="3" eb="6">
      <t>チュウシャジョウ</t>
    </rPh>
    <rPh sb="10" eb="13">
      <t>デイリグチ</t>
    </rPh>
    <rPh sb="13" eb="15">
      <t>リッショウ</t>
    </rPh>
    <rPh sb="17" eb="19">
      <t>カンケイ</t>
    </rPh>
    <rPh sb="19" eb="21">
      <t>シャリョウ</t>
    </rPh>
    <rPh sb="22" eb="25">
      <t>デイリグチ</t>
    </rPh>
    <rPh sb="25" eb="27">
      <t>ユウドウ</t>
    </rPh>
    <rPh sb="28" eb="30">
      <t>イッパン</t>
    </rPh>
    <rPh sb="30" eb="31">
      <t>シャ</t>
    </rPh>
    <rPh sb="32" eb="34">
      <t>ニュウジョウ</t>
    </rPh>
    <rPh sb="34" eb="36">
      <t>フカ</t>
    </rPh>
    <phoneticPr fontId="1"/>
  </si>
  <si>
    <t>汚物入れ</t>
    <rPh sb="0" eb="2">
      <t>オブツ</t>
    </rPh>
    <rPh sb="2" eb="3">
      <t>イ</t>
    </rPh>
    <phoneticPr fontId="1"/>
  </si>
  <si>
    <t>汚物入れビニール袋</t>
    <rPh sb="0" eb="2">
      <t>オブツ</t>
    </rPh>
    <rPh sb="2" eb="3">
      <t>イ</t>
    </rPh>
    <rPh sb="8" eb="9">
      <t>フクロ</t>
    </rPh>
    <phoneticPr fontId="1"/>
  </si>
  <si>
    <t>1.5K×2K用</t>
    <rPh sb="7" eb="8">
      <t>ヨウ</t>
    </rPh>
    <phoneticPr fontId="1"/>
  </si>
  <si>
    <t>2k×3k用</t>
    <rPh sb="5" eb="6">
      <t>ヨウ</t>
    </rPh>
    <phoneticPr fontId="1"/>
  </si>
  <si>
    <t>立入禁止エリア警戒(前日・夜勤：8/2朝6時から8/3朝6時)</t>
    <rPh sb="0" eb="4">
      <t>タチイリキンシ</t>
    </rPh>
    <rPh sb="7" eb="9">
      <t>ケイカイ</t>
    </rPh>
    <rPh sb="19" eb="20">
      <t>アサ</t>
    </rPh>
    <rPh sb="21" eb="22">
      <t>ジ</t>
    </rPh>
    <rPh sb="27" eb="28">
      <t>アサ</t>
    </rPh>
    <rPh sb="29" eb="30">
      <t>ジ</t>
    </rPh>
    <phoneticPr fontId="1"/>
  </si>
  <si>
    <t>デコラテーブル1800×900</t>
    <phoneticPr fontId="1"/>
  </si>
  <si>
    <t>イレクターフェンス（ウエイト込み）</t>
    <rPh sb="14" eb="15">
      <t>コ</t>
    </rPh>
    <phoneticPr fontId="1"/>
  </si>
  <si>
    <t>メッキフェンス（ウエイト込み）</t>
    <phoneticPr fontId="1"/>
  </si>
  <si>
    <t>プラフェンス（ウエイト込み）</t>
    <phoneticPr fontId="1"/>
  </si>
  <si>
    <t>A型ガードフェンス</t>
    <rPh sb="1" eb="2">
      <t>カタ</t>
    </rPh>
    <phoneticPr fontId="13"/>
  </si>
  <si>
    <t>観覧席への案内誘導、シーサイドブリッジ渡し、プラカード所持</t>
    <rPh sb="0" eb="3">
      <t>カンランセキ</t>
    </rPh>
    <rPh sb="5" eb="9">
      <t>アンナイユウドウ</t>
    </rPh>
    <rPh sb="19" eb="20">
      <t>ワタ</t>
    </rPh>
    <phoneticPr fontId="1"/>
  </si>
  <si>
    <t>無料招待席への案内誘導・※お帰り時5-Eバス停対応</t>
    <rPh sb="0" eb="5">
      <t>ムリョウショウタイセキ</t>
    </rPh>
    <rPh sb="7" eb="11">
      <t>アンナイユウドウ</t>
    </rPh>
    <phoneticPr fontId="1"/>
  </si>
  <si>
    <t>この先直進、交通規制案内・プラカード</t>
    <rPh sb="2" eb="3">
      <t>サキ</t>
    </rPh>
    <rPh sb="3" eb="5">
      <t>チョクシン</t>
    </rPh>
    <rPh sb="6" eb="8">
      <t>コウツウ</t>
    </rPh>
    <rPh sb="8" eb="10">
      <t>キセイ</t>
    </rPh>
    <rPh sb="10" eb="12">
      <t>アンナイ</t>
    </rPh>
    <phoneticPr fontId="1"/>
  </si>
  <si>
    <t>1P</t>
  </si>
  <si>
    <t>2P</t>
  </si>
  <si>
    <t>3P</t>
  </si>
  <si>
    <t>5P</t>
  </si>
  <si>
    <t>エリア管理・緊急時IF開放・避難誘導係・終了後のIF開放及び管理</t>
    <rPh sb="3" eb="5">
      <t>カンリ</t>
    </rPh>
    <rPh sb="6" eb="9">
      <t>キンキュウジ</t>
    </rPh>
    <rPh sb="11" eb="13">
      <t>カイホウ</t>
    </rPh>
    <rPh sb="14" eb="16">
      <t>ヒナン</t>
    </rPh>
    <rPh sb="16" eb="18">
      <t>ユウドウ</t>
    </rPh>
    <rPh sb="18" eb="19">
      <t>カカリ</t>
    </rPh>
    <rPh sb="20" eb="23">
      <t>シュウリョウゴ</t>
    </rPh>
    <rPh sb="26" eb="28">
      <t>カイホウ</t>
    </rPh>
    <rPh sb="28" eb="29">
      <t>オヨ</t>
    </rPh>
    <rPh sb="30" eb="32">
      <t>カンリ</t>
    </rPh>
    <phoneticPr fontId="1"/>
  </si>
  <si>
    <t>車椅子リストバンドチェック及び第二本部へ観覧者が入らないための注意喚起</t>
    <rPh sb="0" eb="3">
      <t>クルマイス</t>
    </rPh>
    <phoneticPr fontId="1"/>
  </si>
  <si>
    <t>2-B・3-B本部と現場の連絡・調整</t>
    <phoneticPr fontId="1"/>
  </si>
  <si>
    <t>乱横断防止対応</t>
    <rPh sb="0" eb="3">
      <t>ランオウダン</t>
    </rPh>
    <rPh sb="3" eb="5">
      <t>ボウシ</t>
    </rPh>
    <rPh sb="5" eb="7">
      <t>タイオウ</t>
    </rPh>
    <phoneticPr fontId="1"/>
  </si>
  <si>
    <t>JFAｹﾞｰﾄﾘｰﾀﾞｰ</t>
    <phoneticPr fontId="1"/>
  </si>
  <si>
    <t>JFAゲートスタッフの運用・管理</t>
    <rPh sb="11" eb="13">
      <t>ウンヨウ</t>
    </rPh>
    <rPh sb="14" eb="16">
      <t>カンリ</t>
    </rPh>
    <phoneticPr fontId="1"/>
  </si>
  <si>
    <t>JFA入場
ｹﾞｰﾄ(D・E・F)</t>
    <rPh sb="3" eb="5">
      <t>ニュウジョウ</t>
    </rPh>
    <phoneticPr fontId="1"/>
  </si>
  <si>
    <t>チケット・はがき確認・配布物対応・来場者対応/インフォメーション対応2名</t>
    <rPh sb="8" eb="10">
      <t>カクニン</t>
    </rPh>
    <rPh sb="11" eb="14">
      <t>ハイフブツ</t>
    </rPh>
    <rPh sb="14" eb="16">
      <t>タイオウ</t>
    </rPh>
    <rPh sb="17" eb="20">
      <t>ライジョウシャ</t>
    </rPh>
    <rPh sb="20" eb="22">
      <t>タイオウ</t>
    </rPh>
    <phoneticPr fontId="1"/>
  </si>
  <si>
    <t>ｹﾞｰﾄﾘｰﾀﾞｰ
(D・E・F)</t>
    <phoneticPr fontId="1"/>
  </si>
  <si>
    <t>ゲート(Ｄ・Ｅ・Ｆ)スタッフの運用・管理</t>
    <rPh sb="15" eb="17">
      <t>ウンヨウ</t>
    </rPh>
    <rPh sb="18" eb="20">
      <t>カンリ</t>
    </rPh>
    <phoneticPr fontId="1"/>
  </si>
  <si>
    <t>JFA入場
ｹﾞｰﾄ(I)</t>
    <rPh sb="3" eb="5">
      <t>ニュウジョウ</t>
    </rPh>
    <phoneticPr fontId="1"/>
  </si>
  <si>
    <t>ｹﾞｰﾄﾘｰﾀﾞｰ
(I)</t>
    <phoneticPr fontId="1"/>
  </si>
  <si>
    <t>ゲート(I)スタッフの運用・管理</t>
    <rPh sb="11" eb="13">
      <t>ウンヨウ</t>
    </rPh>
    <rPh sb="14" eb="16">
      <t>カンリ</t>
    </rPh>
    <phoneticPr fontId="1"/>
  </si>
  <si>
    <t>JFA入場ｹﾞｰﾄ(D.E.F)</t>
    <rPh sb="3" eb="5">
      <t>ニュウジョウ</t>
    </rPh>
    <phoneticPr fontId="1"/>
  </si>
  <si>
    <t>JFA入場ｹﾞｰﾄ(I)</t>
    <rPh sb="3" eb="5">
      <t>ニュウジョウ</t>
    </rPh>
    <phoneticPr fontId="1"/>
  </si>
  <si>
    <t>JFA入場ｹﾞｰﾄ
ﾘｰﾀﾞｰ</t>
    <rPh sb="3" eb="5">
      <t>ニュウジョウ</t>
    </rPh>
    <phoneticPr fontId="1"/>
  </si>
  <si>
    <t>JFA入場ゲート警備員管理</t>
    <rPh sb="3" eb="5">
      <t>ニュウジョウ</t>
    </rPh>
    <rPh sb="8" eb="11">
      <t>ケイビイン</t>
    </rPh>
    <rPh sb="11" eb="13">
      <t>カンリ</t>
    </rPh>
    <phoneticPr fontId="1"/>
  </si>
  <si>
    <t>2-B警備員管理　遊撃指揮</t>
    <rPh sb="3" eb="6">
      <t>ケイビイン</t>
    </rPh>
    <rPh sb="6" eb="8">
      <t>カンリ</t>
    </rPh>
    <rPh sb="9" eb="11">
      <t>ユウゲキ</t>
    </rPh>
    <rPh sb="11" eb="13">
      <t>シキ</t>
    </rPh>
    <phoneticPr fontId="1"/>
  </si>
  <si>
    <t>12P</t>
  </si>
  <si>
    <r>
      <t>観覧者以外の立入禁止対応・歩道橋の案内誘導</t>
    </r>
    <r>
      <rPr>
        <u/>
        <sz val="8"/>
        <rFont val="ＭＳ Ｐゴシック"/>
        <family val="3"/>
        <charset val="128"/>
      </rPr>
      <t>(19:00-打上終了まで陸橋閉鎖)</t>
    </r>
    <r>
      <rPr>
        <sz val="8"/>
        <rFont val="ＭＳ Ｐゴシック"/>
        <family val="3"/>
        <charset val="128"/>
      </rPr>
      <t>・自転車案内</t>
    </r>
    <rPh sb="0" eb="5">
      <t>カンランシャイガイ</t>
    </rPh>
    <rPh sb="6" eb="10">
      <t>タチイリキンシ</t>
    </rPh>
    <rPh sb="10" eb="12">
      <t>タイオウ</t>
    </rPh>
    <rPh sb="13" eb="16">
      <t>ホドウキョウ</t>
    </rPh>
    <rPh sb="17" eb="21">
      <t>アンナイユウドウ</t>
    </rPh>
    <rPh sb="28" eb="29">
      <t>ウ</t>
    </rPh>
    <rPh sb="29" eb="30">
      <t>ア</t>
    </rPh>
    <rPh sb="30" eb="32">
      <t>シュウリョウ</t>
    </rPh>
    <rPh sb="34" eb="35">
      <t>リク</t>
    </rPh>
    <rPh sb="35" eb="36">
      <t>ハシ</t>
    </rPh>
    <rPh sb="36" eb="38">
      <t>ヘイサ</t>
    </rPh>
    <rPh sb="40" eb="43">
      <t>ジテンシャ</t>
    </rPh>
    <rPh sb="43" eb="45">
      <t>アンナイ</t>
    </rPh>
    <phoneticPr fontId="1"/>
  </si>
  <si>
    <t>ﾒｲﾝ入場ｹﾞｰﾄ(A.B)</t>
    <rPh sb="3" eb="5">
      <t>ニュウジョウ</t>
    </rPh>
    <phoneticPr fontId="1"/>
  </si>
  <si>
    <t>ﾒｲﾝ入場ｹﾞｰﾄﾘｰﾀﾞｰ</t>
    <rPh sb="3" eb="5">
      <t>ニュウジョウ</t>
    </rPh>
    <phoneticPr fontId="1"/>
  </si>
  <si>
    <t>メイン入場ゲート警備員管理</t>
    <rPh sb="3" eb="5">
      <t>ニュウジョウ</t>
    </rPh>
    <rPh sb="8" eb="13">
      <t>ケイビインカンリ</t>
    </rPh>
    <phoneticPr fontId="1"/>
  </si>
  <si>
    <t>ﾒｲﾝ入場
ｹﾞｰﾄ(A・B)</t>
    <rPh sb="3" eb="5">
      <t>ニュウジョウ</t>
    </rPh>
    <phoneticPr fontId="1"/>
  </si>
  <si>
    <t>44P</t>
    <phoneticPr fontId="1"/>
  </si>
  <si>
    <t>チケット・はがき確認・配布物対応・来場者対応/インフォメーション対応2名</t>
    <rPh sb="8" eb="10">
      <t>カクニン</t>
    </rPh>
    <rPh sb="11" eb="14">
      <t>ハイフブツ</t>
    </rPh>
    <rPh sb="14" eb="16">
      <t>タイオウ</t>
    </rPh>
    <rPh sb="17" eb="20">
      <t>ライジョウシャ</t>
    </rPh>
    <rPh sb="20" eb="22">
      <t>タイオウ</t>
    </rPh>
    <rPh sb="35" eb="36">
      <t>メイ</t>
    </rPh>
    <phoneticPr fontId="1"/>
  </si>
  <si>
    <t>ｹﾞｰﾄﾘｰﾀﾞｰ
(A・B)</t>
    <phoneticPr fontId="1"/>
  </si>
  <si>
    <t>ゲート(A・B)スタッフの運用・管理</t>
    <rPh sb="13" eb="15">
      <t>ウンヨウ</t>
    </rPh>
    <rPh sb="16" eb="18">
      <t>カンリ</t>
    </rPh>
    <phoneticPr fontId="1"/>
  </si>
  <si>
    <t>Hゲート、スタジアム席への列整備及び案内誘導</t>
    <rPh sb="10" eb="11">
      <t>セキ</t>
    </rPh>
    <rPh sb="13" eb="14">
      <t>レツ</t>
    </rPh>
    <rPh sb="14" eb="16">
      <t>セイビ</t>
    </rPh>
    <rPh sb="16" eb="17">
      <t>オヨ</t>
    </rPh>
    <rPh sb="18" eb="20">
      <t>アンナイ</t>
    </rPh>
    <rPh sb="20" eb="22">
      <t>ユウドウ</t>
    </rPh>
    <phoneticPr fontId="1"/>
  </si>
  <si>
    <t>協賛席2P・HエリアBOX席3Pリストバンドチェック及びBOX席案内</t>
    <rPh sb="0" eb="1">
      <t>オヨ</t>
    </rPh>
    <rPh sb="26" eb="27">
      <t>オヨ</t>
    </rPh>
    <rPh sb="31" eb="32">
      <t>セキ</t>
    </rPh>
    <rPh sb="32" eb="34">
      <t>アンナイ</t>
    </rPh>
    <phoneticPr fontId="1"/>
  </si>
  <si>
    <t>2-D～E警備員管理　遊撃指揮</t>
    <rPh sb="5" eb="8">
      <t>ケイビイン</t>
    </rPh>
    <rPh sb="8" eb="10">
      <t>カンリ</t>
    </rPh>
    <rPh sb="11" eb="13">
      <t>ユウゲキ</t>
    </rPh>
    <rPh sb="13" eb="15">
      <t>シキ</t>
    </rPh>
    <phoneticPr fontId="1"/>
  </si>
  <si>
    <t>H席ｹﾞｰﾄﾘｰﾀﾞｰ</t>
    <rPh sb="1" eb="2">
      <t>セキ</t>
    </rPh>
    <phoneticPr fontId="1"/>
  </si>
  <si>
    <t>H席ゲート警備員管理</t>
    <rPh sb="1" eb="2">
      <t>セキ</t>
    </rPh>
    <rPh sb="5" eb="10">
      <t>ケイビインカンリ</t>
    </rPh>
    <phoneticPr fontId="1"/>
  </si>
  <si>
    <t>H席ｹﾞｰﾄ</t>
    <rPh sb="1" eb="2">
      <t>セキ</t>
    </rPh>
    <phoneticPr fontId="1"/>
  </si>
  <si>
    <t>45P</t>
    <phoneticPr fontId="1"/>
  </si>
  <si>
    <t>ｹﾞｰﾄﾘｰﾀﾞｰ</t>
    <phoneticPr fontId="1"/>
  </si>
  <si>
    <t>ゲート(H)警備員の運用・管理</t>
    <rPh sb="6" eb="9">
      <t>ケイビイン</t>
    </rPh>
    <rPh sb="10" eb="12">
      <t>ウンヨウ</t>
    </rPh>
    <rPh sb="13" eb="15">
      <t>カンリ</t>
    </rPh>
    <phoneticPr fontId="1"/>
  </si>
  <si>
    <t>案内誘導員</t>
    <phoneticPr fontId="1"/>
  </si>
  <si>
    <t>第一本部遊撃</t>
    <rPh sb="0" eb="2">
      <t>ダイイチ</t>
    </rPh>
    <rPh sb="2" eb="4">
      <t>ホンブ</t>
    </rPh>
    <rPh sb="4" eb="6">
      <t>ユウゲキ</t>
    </rPh>
    <phoneticPr fontId="1"/>
  </si>
  <si>
    <t>3-え警備員管理　遊撃指揮</t>
    <rPh sb="3" eb="6">
      <t>ケイビイン</t>
    </rPh>
    <rPh sb="6" eb="8">
      <t>カンリ</t>
    </rPh>
    <rPh sb="9" eb="13">
      <t>ユウゲキシキ</t>
    </rPh>
    <phoneticPr fontId="1"/>
  </si>
  <si>
    <t>15P</t>
    <phoneticPr fontId="1"/>
  </si>
  <si>
    <t>会場内誘導及びトイレ列整理、入口付近から奥へ誘導/打上後、ゴミの分別案内/幕張メッセ利用者の案内プラカード</t>
    <rPh sb="0" eb="2">
      <t>カイジョウ</t>
    </rPh>
    <rPh sb="2" eb="3">
      <t>ナイ</t>
    </rPh>
    <rPh sb="3" eb="5">
      <t>ユウドウ</t>
    </rPh>
    <rPh sb="5" eb="6">
      <t>オヨ</t>
    </rPh>
    <rPh sb="10" eb="11">
      <t>レツ</t>
    </rPh>
    <rPh sb="11" eb="13">
      <t>セイリ</t>
    </rPh>
    <rPh sb="25" eb="28">
      <t>ウチアゲゴ</t>
    </rPh>
    <rPh sb="32" eb="34">
      <t>ブンベツ</t>
    </rPh>
    <rPh sb="34" eb="36">
      <t>アンナイ</t>
    </rPh>
    <rPh sb="37" eb="39">
      <t>マクハリ</t>
    </rPh>
    <rPh sb="42" eb="45">
      <t>リヨウシャ</t>
    </rPh>
    <rPh sb="46" eb="48">
      <t>アンナイ</t>
    </rPh>
    <phoneticPr fontId="1"/>
  </si>
  <si>
    <t>18P</t>
  </si>
  <si>
    <t>チケット・はがき確認、配布物対応、来場者対応/インフォメーション対応2名</t>
    <phoneticPr fontId="1"/>
  </si>
  <si>
    <t>案内誘導員</t>
  </si>
  <si>
    <t>第二本部遊撃</t>
    <rPh sb="0" eb="2">
      <t>ダイニ</t>
    </rPh>
    <rPh sb="2" eb="4">
      <t>ホンブ</t>
    </rPh>
    <rPh sb="4" eb="6">
      <t>ユウゲキ</t>
    </rPh>
    <phoneticPr fontId="1"/>
  </si>
  <si>
    <t>幕張本郷駅警備員管理</t>
    <rPh sb="0" eb="2">
      <t>マクハリ</t>
    </rPh>
    <rPh sb="2" eb="4">
      <t>ホンゴウ</t>
    </rPh>
    <rPh sb="4" eb="5">
      <t>エキ</t>
    </rPh>
    <rPh sb="5" eb="10">
      <t>ケイビインカンリ</t>
    </rPh>
    <phoneticPr fontId="1"/>
  </si>
  <si>
    <t>観覧席入口(特別協賛席・Sエリア・車椅子席)※再入場動線</t>
    <rPh sb="0" eb="3">
      <t>カンランセキ</t>
    </rPh>
    <rPh sb="3" eb="5">
      <t>イリグチ</t>
    </rPh>
    <rPh sb="6" eb="8">
      <t>トクベツ</t>
    </rPh>
    <rPh sb="8" eb="11">
      <t>キョウサンセキ</t>
    </rPh>
    <rPh sb="17" eb="20">
      <t>クルマイス</t>
    </rPh>
    <rPh sb="20" eb="21">
      <t>セキ</t>
    </rPh>
    <rPh sb="23" eb="26">
      <t>サイニュウジョウ</t>
    </rPh>
    <rPh sb="26" eb="28">
      <t>ドウセン</t>
    </rPh>
    <phoneticPr fontId="1"/>
  </si>
  <si>
    <t>入口案内(特別協賛席・Sエリア・車椅子席)</t>
    <rPh sb="0" eb="2">
      <t>イリグチ</t>
    </rPh>
    <rPh sb="2" eb="4">
      <t>アンナイ</t>
    </rPh>
    <rPh sb="5" eb="7">
      <t>トクベツ</t>
    </rPh>
    <rPh sb="7" eb="10">
      <t>キョウサンセキ</t>
    </rPh>
    <rPh sb="16" eb="20">
      <t>クルマイスセキ</t>
    </rPh>
    <phoneticPr fontId="1"/>
  </si>
  <si>
    <t>観覧席入口、観覧席案内(特別協賛席)、Sエリアリストバンドチェック</t>
    <rPh sb="0" eb="3">
      <t>カンランセキ</t>
    </rPh>
    <rPh sb="3" eb="5">
      <t>イリグチ</t>
    </rPh>
    <rPh sb="6" eb="9">
      <t>カンランセキ</t>
    </rPh>
    <rPh sb="9" eb="11">
      <t>アンナイ</t>
    </rPh>
    <rPh sb="12" eb="16">
      <t>トクベツキョウサン</t>
    </rPh>
    <rPh sb="16" eb="17">
      <t>セキ</t>
    </rPh>
    <phoneticPr fontId="1"/>
  </si>
  <si>
    <t>左右幕</t>
    <rPh sb="0" eb="2">
      <t>サユウ</t>
    </rPh>
    <rPh sb="2" eb="3">
      <t>マク</t>
    </rPh>
    <phoneticPr fontId="1"/>
  </si>
  <si>
    <t>1m×1.5m　h2600</t>
  </si>
  <si>
    <t>仮設トイレ男小便用（汲み取り費用含む）</t>
    <rPh sb="0" eb="2">
      <t>カセツ</t>
    </rPh>
    <rPh sb="5" eb="6">
      <t>オトコ</t>
    </rPh>
    <rPh sb="6" eb="8">
      <t>ショウベン</t>
    </rPh>
    <rPh sb="8" eb="9">
      <t>ヨウ</t>
    </rPh>
    <rPh sb="10" eb="11">
      <t>ク</t>
    </rPh>
    <rPh sb="12" eb="13">
      <t>ト</t>
    </rPh>
    <rPh sb="14" eb="16">
      <t>ヒヨウ</t>
    </rPh>
    <rPh sb="16" eb="17">
      <t>フク</t>
    </rPh>
    <phoneticPr fontId="1"/>
  </si>
  <si>
    <t>50m/本</t>
    <rPh sb="4" eb="5">
      <t>ホン</t>
    </rPh>
    <phoneticPr fontId="1"/>
  </si>
  <si>
    <t>協賛出展用ブース看板</t>
    <rPh sb="0" eb="2">
      <t>キョウサン</t>
    </rPh>
    <rPh sb="2" eb="4">
      <t>シュッテン</t>
    </rPh>
    <rPh sb="4" eb="5">
      <t>ヨウ</t>
    </rPh>
    <rPh sb="8" eb="10">
      <t>カンバン</t>
    </rPh>
    <phoneticPr fontId="1"/>
  </si>
  <si>
    <t>W5400×H600</t>
  </si>
  <si>
    <t>救護ユニットハウス</t>
  </si>
  <si>
    <t>9㎡以上エアコン完備</t>
    <rPh sb="2" eb="4">
      <t>イジョウ</t>
    </rPh>
    <rPh sb="8" eb="10">
      <t>カンビ</t>
    </rPh>
    <phoneticPr fontId="1"/>
  </si>
  <si>
    <t>ホワイトボード</t>
    <phoneticPr fontId="1"/>
  </si>
  <si>
    <t>固定電話</t>
    <rPh sb="0" eb="4">
      <t>コテイデンワ</t>
    </rPh>
    <phoneticPr fontId="1"/>
  </si>
  <si>
    <t>ゴムマット（Aエリア車椅子用）</t>
    <rPh sb="10" eb="11">
      <t>クルマ</t>
    </rPh>
    <rPh sb="11" eb="13">
      <t>イス</t>
    </rPh>
    <rPh sb="13" eb="14">
      <t>ヨウ</t>
    </rPh>
    <phoneticPr fontId="1"/>
  </si>
  <si>
    <t>ゴムマット設営用消耗品</t>
    <rPh sb="5" eb="8">
      <t>セツエイヨウ</t>
    </rPh>
    <rPh sb="8" eb="11">
      <t>ショウモウヒン</t>
    </rPh>
    <phoneticPr fontId="1"/>
  </si>
  <si>
    <t>W1800×H900（全高1800）</t>
    <rPh sb="11" eb="13">
      <t>ゼンコウ</t>
    </rPh>
    <phoneticPr fontId="1"/>
  </si>
  <si>
    <t>資材運搬費</t>
    <rPh sb="0" eb="2">
      <t>シザイ</t>
    </rPh>
    <rPh sb="2" eb="5">
      <t>ウンパンヒ</t>
    </rPh>
    <phoneticPr fontId="1"/>
  </si>
  <si>
    <t>その他経費</t>
    <rPh sb="2" eb="3">
      <t>タ</t>
    </rPh>
    <rPh sb="3" eb="5">
      <t>ケイヒ</t>
    </rPh>
    <phoneticPr fontId="1"/>
  </si>
  <si>
    <t>歩行者誘導・乱横断禁止横断歩道対応(海浜幕張駅南口側・新改札口)</t>
    <rPh sb="0" eb="3">
      <t>ホコウシャ</t>
    </rPh>
    <rPh sb="3" eb="5">
      <t>ユウドウ</t>
    </rPh>
    <rPh sb="6" eb="7">
      <t>ラン</t>
    </rPh>
    <rPh sb="7" eb="9">
      <t>オウダン</t>
    </rPh>
    <rPh sb="9" eb="11">
      <t>キンシ</t>
    </rPh>
    <rPh sb="11" eb="13">
      <t>オウダン</t>
    </rPh>
    <rPh sb="13" eb="15">
      <t>ホドウ</t>
    </rPh>
    <rPh sb="15" eb="17">
      <t>タイオウ</t>
    </rPh>
    <rPh sb="18" eb="23">
      <t>カイヒンマクハリエキ</t>
    </rPh>
    <rPh sb="23" eb="25">
      <t>ミナミグチ</t>
    </rPh>
    <rPh sb="25" eb="26">
      <t>ガワ</t>
    </rPh>
    <rPh sb="27" eb="31">
      <t>シンカイサツグチ</t>
    </rPh>
    <phoneticPr fontId="1"/>
  </si>
  <si>
    <t>14P</t>
    <phoneticPr fontId="1"/>
  </si>
  <si>
    <t>観覧席への案内誘導(ビーチS・A・B席)</t>
    <rPh sb="0" eb="3">
      <t>カンランセキ</t>
    </rPh>
    <rPh sb="5" eb="7">
      <t>アンナイ</t>
    </rPh>
    <rPh sb="7" eb="9">
      <t>ユウドウ</t>
    </rPh>
    <rPh sb="18" eb="19">
      <t>セキ</t>
    </rPh>
    <phoneticPr fontId="1"/>
  </si>
  <si>
    <t>仮設トイレ・和式（汲み取り費用含む）</t>
    <rPh sb="0" eb="2">
      <t>カセツ</t>
    </rPh>
    <rPh sb="6" eb="8">
      <t>ワシキ</t>
    </rPh>
    <rPh sb="9" eb="10">
      <t>ク</t>
    </rPh>
    <rPh sb="11" eb="12">
      <t>ト</t>
    </rPh>
    <rPh sb="13" eb="15">
      <t>ヒヨウ</t>
    </rPh>
    <rPh sb="15" eb="16">
      <t>フク</t>
    </rPh>
    <phoneticPr fontId="1"/>
  </si>
  <si>
    <t>仮設トイレ・洋式（汲み取り費用含む）</t>
    <rPh sb="0" eb="2">
      <t>カセツ</t>
    </rPh>
    <rPh sb="6" eb="8">
      <t>ヨウシキ</t>
    </rPh>
    <rPh sb="9" eb="10">
      <t>ク</t>
    </rPh>
    <rPh sb="11" eb="12">
      <t>ト</t>
    </rPh>
    <rPh sb="13" eb="15">
      <t>ヒヨウ</t>
    </rPh>
    <rPh sb="15" eb="16">
      <t>フク</t>
    </rPh>
    <phoneticPr fontId="1"/>
  </si>
  <si>
    <t>案内看板（自立）</t>
    <rPh sb="0" eb="4">
      <t>アンナイカンバン</t>
    </rPh>
    <rPh sb="5" eb="7">
      <t>ジリツ</t>
    </rPh>
    <phoneticPr fontId="1"/>
  </si>
  <si>
    <t>W900×H1,800×脚部300</t>
    <rPh sb="12" eb="14">
      <t>キャクブ</t>
    </rPh>
    <phoneticPr fontId="1"/>
  </si>
  <si>
    <t>スピーカー</t>
    <phoneticPr fontId="1"/>
  </si>
  <si>
    <t>音響機材一式</t>
    <rPh sb="0" eb="2">
      <t>オンキョウ</t>
    </rPh>
    <rPh sb="2" eb="4">
      <t>キザイ</t>
    </rPh>
    <rPh sb="4" eb="6">
      <t>イッシキ</t>
    </rPh>
    <phoneticPr fontId="1"/>
  </si>
  <si>
    <t>品目</t>
  </si>
  <si>
    <t>数量</t>
  </si>
  <si>
    <t>メーカー</t>
  </si>
  <si>
    <t>機種</t>
  </si>
  <si>
    <t>スペック</t>
  </si>
  <si>
    <t>ステージ</t>
  </si>
  <si>
    <t>メインスピーカー</t>
  </si>
  <si>
    <t>EV</t>
  </si>
  <si>
    <t>ZX5</t>
  </si>
  <si>
    <t>500w</t>
  </si>
  <si>
    <t>モニタースピーカー</t>
  </si>
  <si>
    <t>SX300</t>
  </si>
  <si>
    <t>300w</t>
  </si>
  <si>
    <t>アンプ</t>
  </si>
  <si>
    <t>YAMAHA</t>
  </si>
  <si>
    <t>PX10</t>
  </si>
  <si>
    <t>1kw/ch</t>
  </si>
  <si>
    <t>調整卓</t>
  </si>
  <si>
    <t>EMX5016</t>
  </si>
  <si>
    <t>16ch</t>
  </si>
  <si>
    <t>トランペットスピーカー</t>
  </si>
  <si>
    <t>TOA</t>
  </si>
  <si>
    <t>TH50</t>
  </si>
  <si>
    <t>50ｗ</t>
  </si>
  <si>
    <t>ワイヤレスマイク</t>
  </si>
  <si>
    <t>SHURE</t>
  </si>
  <si>
    <t>QLX</t>
  </si>
  <si>
    <t>LED投光器他</t>
  </si>
  <si>
    <t>DENSEN</t>
  </si>
  <si>
    <t>LD15000</t>
  </si>
  <si>
    <t>15000lm</t>
  </si>
  <si>
    <t>観覧席</t>
  </si>
  <si>
    <t>30w</t>
  </si>
  <si>
    <t>PC3301N</t>
  </si>
  <si>
    <t>330w/ch</t>
  </si>
  <si>
    <t>打ち上げ本部</t>
  </si>
  <si>
    <t>来賓用スピーカー</t>
  </si>
  <si>
    <t>PX5</t>
  </si>
  <si>
    <t>600w/ch</t>
  </si>
  <si>
    <t>BEHRINGER</t>
  </si>
  <si>
    <t>XR18</t>
  </si>
  <si>
    <t>CDプレイヤー</t>
  </si>
  <si>
    <t>TASCAM</t>
  </si>
  <si>
    <t>MDCD1</t>
  </si>
  <si>
    <t>PC</t>
  </si>
  <si>
    <t>DELL</t>
  </si>
  <si>
    <t>headphoneSystem</t>
  </si>
  <si>
    <t>1式</t>
  </si>
  <si>
    <t>SONY</t>
  </si>
  <si>
    <t>別紙３</t>
    <rPh sb="0" eb="2">
      <t>ベッシ</t>
    </rPh>
    <phoneticPr fontId="1"/>
  </si>
  <si>
    <t>（様式９）</t>
    <rPh sb="1" eb="3">
      <t>ヨウシキ</t>
    </rPh>
    <phoneticPr fontId="1"/>
  </si>
  <si>
    <t>（様式９別紙１）物品ごとの調達費用内訳</t>
    <rPh sb="4" eb="6">
      <t>ベッシ</t>
    </rPh>
    <phoneticPr fontId="1"/>
  </si>
  <si>
    <t>（様式９別紙2）警備業務内訳</t>
    <phoneticPr fontId="1"/>
  </si>
  <si>
    <t>（様式９別紙3）【参考】Ｒ7年花火大会で使用した音響機材（規格・数量）</t>
    <rPh sb="9" eb="11">
      <t>サンコウ</t>
    </rPh>
    <phoneticPr fontId="1"/>
  </si>
  <si>
    <t>ウエイト</t>
    <phoneticPr fontId="1"/>
  </si>
  <si>
    <t>テント杭＋養生ロープ含む</t>
    <rPh sb="3" eb="4">
      <t>クイ</t>
    </rPh>
    <rPh sb="5" eb="7">
      <t>ヨウジョウ</t>
    </rPh>
    <rPh sb="10" eb="11">
      <t>フク</t>
    </rPh>
    <phoneticPr fontId="1"/>
  </si>
  <si>
    <t>ゴミ袋</t>
    <phoneticPr fontId="1"/>
  </si>
  <si>
    <t>発電機10KVA</t>
    <rPh sb="0" eb="3">
      <t>ハツデンキ</t>
    </rPh>
    <phoneticPr fontId="13"/>
  </si>
  <si>
    <t>1.2m×0.7m　燃料満タン</t>
    <rPh sb="10" eb="12">
      <t>ネンリョウ</t>
    </rPh>
    <rPh sb="12" eb="13">
      <t>マン</t>
    </rPh>
    <phoneticPr fontId="1"/>
  </si>
  <si>
    <t>ネットフェンス50m</t>
    <phoneticPr fontId="1"/>
  </si>
  <si>
    <t>立入禁止テープ</t>
    <rPh sb="0" eb="2">
      <t>タチイリ</t>
    </rPh>
    <rPh sb="2" eb="4">
      <t>キンシ</t>
    </rPh>
    <phoneticPr fontId="1"/>
  </si>
  <si>
    <t>ロープスティック</t>
    <phoneticPr fontId="1"/>
  </si>
  <si>
    <t>イントレ　2段</t>
    <phoneticPr fontId="1"/>
  </si>
  <si>
    <t>ステージ用</t>
    <rPh sb="4" eb="5">
      <t>ヨウ</t>
    </rPh>
    <phoneticPr fontId="1"/>
  </si>
  <si>
    <t>別紙13-3参照</t>
    <rPh sb="0" eb="2">
      <t>ベッシ</t>
    </rPh>
    <rPh sb="6" eb="8">
      <t>サンショウ</t>
    </rPh>
    <phoneticPr fontId="1"/>
  </si>
  <si>
    <t>救護カー</t>
    <rPh sb="0" eb="2">
      <t>キュウゴ</t>
    </rPh>
    <phoneticPr fontId="1"/>
  </si>
  <si>
    <t>1ｍ×2ｍ厚さ20ｍｍ</t>
    <rPh sb="5" eb="6">
      <t>アツ</t>
    </rPh>
    <phoneticPr fontId="1"/>
  </si>
  <si>
    <t>人工芝</t>
    <rPh sb="0" eb="3">
      <t>ジンコウシバ</t>
    </rPh>
    <phoneticPr fontId="1"/>
  </si>
  <si>
    <t>Sエリア用　２ｍ×２ｍ</t>
    <rPh sb="4" eb="5">
      <t>ヨウ</t>
    </rPh>
    <phoneticPr fontId="1"/>
  </si>
  <si>
    <t>保冷車</t>
    <rPh sb="0" eb="3">
      <t>ホレイシャ</t>
    </rPh>
    <phoneticPr fontId="1"/>
  </si>
  <si>
    <t>べニアテーブル</t>
    <phoneticPr fontId="1"/>
  </si>
  <si>
    <t>W600</t>
    <phoneticPr fontId="1"/>
  </si>
  <si>
    <t>自転車</t>
    <rPh sb="0" eb="3">
      <t>ジテンシャ</t>
    </rPh>
    <phoneticPr fontId="1"/>
  </si>
  <si>
    <t>習志野エリア</t>
    <rPh sb="0" eb="3">
      <t>ナラシノ</t>
    </rPh>
    <phoneticPr fontId="1"/>
  </si>
  <si>
    <t>熱中症対策費</t>
    <rPh sb="0" eb="3">
      <t>ネッチュウショウ</t>
    </rPh>
    <rPh sb="3" eb="5">
      <t>タイサク</t>
    </rPh>
    <rPh sb="5" eb="6">
      <t>ヒ</t>
    </rPh>
    <phoneticPr fontId="1"/>
  </si>
  <si>
    <t>IP無線</t>
    <rPh sb="2" eb="4">
      <t>ムセン</t>
    </rPh>
    <phoneticPr fontId="1"/>
  </si>
  <si>
    <t>9P</t>
    <phoneticPr fontId="1"/>
  </si>
  <si>
    <t>5-E</t>
  </si>
  <si>
    <t>通行止め立哨</t>
    <rPh sb="0" eb="3">
      <t>ツウコウド</t>
    </rPh>
    <rPh sb="4" eb="6">
      <t>リッショウ</t>
    </rPh>
    <phoneticPr fontId="1"/>
  </si>
  <si>
    <t>通行禁止措置</t>
    <rPh sb="0" eb="4">
      <t>ツウコウキンシ</t>
    </rPh>
    <rPh sb="4" eb="6">
      <t>ソチ</t>
    </rPh>
    <phoneticPr fontId="1"/>
  </si>
  <si>
    <t>業務名：第４8回千葉市民花火大会会場設営・警備等業務委託</t>
    <rPh sb="21" eb="23">
      <t>ケイビ</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</si>
</sst>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h]:mm"/>
    <numFmt numFmtId="177" formatCode="0_);[Red]\(0\)"/>
    <numFmt numFmtId="178" formatCode="#,##0_ "/>
    <numFmt numFmtId="179" formatCode="h:mm;@"/>
    <numFmt numFmtId="180" formatCode="#,##0&quot;ｈ&quot;"/>
    <numFmt numFmtId="181" formatCode="0.0&quot;h&quot;"/>
    <numFmt numFmtId="182" formatCode="[$-F400]h:mm:ss\ AM/PM"/>
  </numFmts>
  <fonts count="24">
    <font>
      <sz val="11"/>
      <color theme="1"/>
      <name val="ＭＳ Ｐゴシック"/>
      <family val="2"/>
      <charset val="128"/>
      <scheme val="minor"/>
    </font>
    <font>
      <sz val="6"/>
      <name val="ＭＳ Ｐゴシック"/>
      <family val="2"/>
      <charset val="128"/>
      <scheme val="minor"/>
    </font>
    <font>
      <sz val="12"/>
      <name val="A-OTF リュウミン Pro M-KL"/>
      <family val="3"/>
      <charset val="128"/>
    </font>
    <font>
      <sz val="11"/>
      <color theme="1"/>
      <name val="ＭＳ Ｐゴシック"/>
      <family val="2"/>
      <charset val="128"/>
      <scheme val="minor"/>
    </font>
    <font>
      <sz val="9"/>
      <color theme="1"/>
      <name val="ＭＳ Ｐゴシック"/>
      <family val="3"/>
      <charset val="128"/>
      <scheme val="major"/>
    </font>
    <font>
      <sz val="9"/>
      <name val="ＭＳ Ｐゴシック"/>
      <family val="3"/>
      <charset val="128"/>
      <scheme val="major"/>
    </font>
    <font>
      <b/>
      <sz val="9"/>
      <name val="ＭＳ Ｐゴシック"/>
      <family val="3"/>
      <charset val="128"/>
      <scheme val="major"/>
    </font>
    <font>
      <sz val="11"/>
      <name val="ＭＳ Ｐゴシック"/>
      <family val="3"/>
      <charset val="128"/>
      <scheme val="minor"/>
    </font>
    <font>
      <sz val="9"/>
      <name val="ＭＳ Ｐゴシック"/>
      <family val="3"/>
      <charset val="128"/>
    </font>
    <font>
      <sz val="11"/>
      <color indexed="8"/>
      <name val="ＭＳ Ｐゴシック"/>
      <family val="3"/>
      <charset val="128"/>
    </font>
    <font>
      <sz val="9"/>
      <name val="ＭＳ Ｐゴシック"/>
      <family val="3"/>
      <charset val="128"/>
      <scheme val="minor"/>
    </font>
    <font>
      <b/>
      <sz val="9"/>
      <name val="ＭＳ Ｐゴシック"/>
      <family val="3"/>
      <charset val="128"/>
    </font>
    <font>
      <u/>
      <sz val="9"/>
      <name val="ＭＳ Ｐゴシック"/>
      <family val="3"/>
      <charset val="128"/>
    </font>
    <font>
      <sz val="6"/>
      <name val="ＭＳ Ｐゴシック"/>
      <family val="3"/>
      <charset val="128"/>
      <scheme val="minor"/>
    </font>
    <font>
      <sz val="9"/>
      <name val="ＭＳ 明朝"/>
      <family val="1"/>
      <charset val="128"/>
    </font>
    <font>
      <sz val="11"/>
      <name val="ＭＳ Ｐゴシック"/>
      <family val="3"/>
      <charset val="128"/>
    </font>
    <font>
      <sz val="6"/>
      <name val="ＭＳ Ｐゴシック"/>
      <family val="3"/>
      <charset val="128"/>
    </font>
    <font>
      <sz val="8"/>
      <name val="ＭＳ Ｐゴシック"/>
      <family val="3"/>
      <charset val="128"/>
    </font>
    <font>
      <u/>
      <sz val="8"/>
      <name val="ＭＳ Ｐゴシック"/>
      <family val="3"/>
      <charset val="128"/>
    </font>
    <font>
      <sz val="7"/>
      <name val="ＭＳ Ｐゴシック"/>
      <family val="3"/>
      <charset val="128"/>
    </font>
    <font>
      <sz val="10"/>
      <name val="游ゴシック"/>
      <family val="3"/>
      <charset val="128"/>
    </font>
    <font>
      <sz val="10"/>
      <color rgb="FF000000"/>
      <name val="游ゴシック"/>
      <family val="3"/>
      <charset val="128"/>
    </font>
    <font>
      <sz val="11"/>
      <color theme="1"/>
      <name val="游ゴシック"/>
      <family val="3"/>
      <charset val="128"/>
    </font>
    <font>
      <sz val="9"/>
      <color rgb="FFFF0000"/>
      <name val="ＭＳ 明朝"/>
      <family val="1"/>
      <charset val="128"/>
    </font>
  </fonts>
  <fills count="8">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
      <patternFill patternType="solid">
        <fgColor theme="0"/>
        <bgColor indexed="64"/>
      </patternFill>
    </fill>
    <fill>
      <patternFill patternType="solid">
        <fgColor theme="2" tint="-0.249977111117893"/>
        <bgColor indexed="64"/>
      </patternFill>
    </fill>
    <fill>
      <patternFill patternType="solid">
        <fgColor theme="7" tint="0.39997558519241921"/>
        <bgColor indexed="64"/>
      </patternFill>
    </fill>
    <fill>
      <patternFill patternType="solid">
        <fgColor theme="0" tint="-4.9989318521683403E-2"/>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thin">
        <color indexed="64"/>
      </top>
      <bottom/>
      <diagonal/>
    </border>
    <border>
      <left style="thin">
        <color auto="1"/>
      </left>
      <right style="thin">
        <color auto="1"/>
      </right>
      <top style="thin">
        <color auto="1"/>
      </top>
      <bottom/>
      <diagonal/>
    </border>
    <border>
      <left style="thin">
        <color indexed="64"/>
      </left>
      <right style="thin">
        <color indexed="64"/>
      </right>
      <top style="thin">
        <color indexed="64"/>
      </top>
      <bottom style="double">
        <color indexed="64"/>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auto="1"/>
      </right>
      <top style="thin">
        <color auto="1"/>
      </top>
      <bottom/>
      <diagonal/>
    </border>
    <border>
      <left/>
      <right style="thin">
        <color indexed="64"/>
      </right>
      <top style="thin">
        <color indexed="64"/>
      </top>
      <bottom style="double">
        <color indexed="64"/>
      </bottom>
      <diagonal/>
    </border>
  </borders>
  <cellStyleXfs count="5">
    <xf numFmtId="0" fontId="0" fillId="0" borderId="0">
      <alignment vertical="center"/>
    </xf>
    <xf numFmtId="0" fontId="2" fillId="0" borderId="0"/>
    <xf numFmtId="38" fontId="2" fillId="0" borderId="0" applyFont="0" applyFill="0" applyBorder="0" applyAlignment="0" applyProtection="0"/>
    <xf numFmtId="38" fontId="3" fillId="0" borderId="0" applyFont="0" applyFill="0" applyBorder="0" applyAlignment="0" applyProtection="0">
      <alignment vertical="center"/>
    </xf>
    <xf numFmtId="0" fontId="9" fillId="0" borderId="0"/>
  </cellStyleXfs>
  <cellXfs count="193">
    <xf numFmtId="0" fontId="0" fillId="0" borderId="0" xfId="0">
      <alignment vertical="center"/>
    </xf>
    <xf numFmtId="38" fontId="5" fillId="0" borderId="1" xfId="3" applyFont="1" applyFill="1" applyBorder="1" applyAlignment="1">
      <alignment horizontal="center" vertical="center"/>
    </xf>
    <xf numFmtId="38" fontId="5" fillId="0" borderId="1" xfId="3" applyFont="1" applyBorder="1" applyAlignment="1">
      <alignment horizontal="center" vertical="center"/>
    </xf>
    <xf numFmtId="38" fontId="5" fillId="0" borderId="5" xfId="3" applyFont="1" applyFill="1" applyBorder="1" applyAlignment="1">
      <alignment horizontal="center" vertical="center"/>
    </xf>
    <xf numFmtId="38" fontId="5" fillId="0" borderId="1" xfId="3" applyFont="1" applyBorder="1" applyAlignment="1">
      <alignment horizontal="right" vertical="center"/>
    </xf>
    <xf numFmtId="0" fontId="5" fillId="0" borderId="8" xfId="0" applyFont="1" applyBorder="1" applyAlignment="1">
      <alignment horizontal="center" vertical="center"/>
    </xf>
    <xf numFmtId="0" fontId="5" fillId="0" borderId="2" xfId="0" applyFont="1" applyBorder="1" applyAlignment="1">
      <alignment horizontal="center" vertical="center"/>
    </xf>
    <xf numFmtId="0" fontId="5" fillId="0" borderId="0" xfId="0" applyFont="1" applyAlignment="1">
      <alignment horizontal="center" vertical="center"/>
    </xf>
    <xf numFmtId="0" fontId="5" fillId="0" borderId="0" xfId="0" applyFont="1">
      <alignment vertical="center"/>
    </xf>
    <xf numFmtId="38" fontId="5" fillId="0" borderId="0" xfId="3" applyFont="1" applyAlignment="1">
      <alignment horizontal="center" vertical="center"/>
    </xf>
    <xf numFmtId="0" fontId="5" fillId="2" borderId="1" xfId="0" applyFont="1" applyFill="1" applyBorder="1" applyAlignment="1">
      <alignment horizontal="center" vertical="center"/>
    </xf>
    <xf numFmtId="38" fontId="5" fillId="2" borderId="5" xfId="3" applyFont="1" applyFill="1" applyBorder="1" applyAlignment="1">
      <alignment horizontal="center" vertical="center"/>
    </xf>
    <xf numFmtId="38" fontId="5" fillId="2" borderId="1" xfId="3" applyFont="1" applyFill="1" applyBorder="1" applyAlignment="1">
      <alignment horizontal="center" vertical="center"/>
    </xf>
    <xf numFmtId="0" fontId="5" fillId="0" borderId="3" xfId="0" applyFont="1" applyBorder="1" applyAlignment="1">
      <alignment horizontal="center" vertical="center"/>
    </xf>
    <xf numFmtId="0" fontId="5" fillId="0" borderId="9" xfId="0" applyFont="1" applyBorder="1" applyAlignment="1">
      <alignment horizontal="center" vertical="center"/>
    </xf>
    <xf numFmtId="0" fontId="5" fillId="0" borderId="9" xfId="0" applyFont="1" applyBorder="1">
      <alignment vertical="center"/>
    </xf>
    <xf numFmtId="0" fontId="5" fillId="0" borderId="0" xfId="0" applyFont="1" applyAlignment="1">
      <alignment horizontal="right" vertical="center"/>
    </xf>
    <xf numFmtId="38" fontId="5" fillId="0" borderId="0" xfId="3" applyFont="1" applyAlignment="1">
      <alignment horizontal="right" vertical="center"/>
    </xf>
    <xf numFmtId="38" fontId="5" fillId="0" borderId="0" xfId="3" applyFont="1">
      <alignment vertical="center"/>
    </xf>
    <xf numFmtId="0" fontId="7" fillId="0" borderId="0" xfId="0" applyFont="1">
      <alignment vertical="center"/>
    </xf>
    <xf numFmtId="38" fontId="5" fillId="2" borderId="2" xfId="3" applyFont="1" applyFill="1" applyBorder="1" applyAlignment="1">
      <alignment horizontal="center" vertical="center"/>
    </xf>
    <xf numFmtId="38" fontId="5" fillId="0" borderId="2" xfId="3" applyFont="1" applyBorder="1" applyAlignment="1">
      <alignment horizontal="center" vertical="center"/>
    </xf>
    <xf numFmtId="38" fontId="5" fillId="0" borderId="2" xfId="3" applyFont="1" applyFill="1" applyBorder="1" applyAlignment="1">
      <alignment horizontal="center" vertical="center"/>
    </xf>
    <xf numFmtId="38" fontId="5" fillId="0" borderId="1" xfId="3" applyFont="1" applyFill="1" applyBorder="1" applyAlignment="1">
      <alignment horizontal="right" vertical="center"/>
    </xf>
    <xf numFmtId="38" fontId="5" fillId="0" borderId="1" xfId="3" applyFont="1" applyFill="1" applyBorder="1" applyAlignment="1">
      <alignment vertical="center"/>
    </xf>
    <xf numFmtId="38" fontId="5" fillId="0" borderId="3" xfId="3" applyFont="1" applyBorder="1" applyAlignment="1">
      <alignment horizontal="right" vertical="center"/>
    </xf>
    <xf numFmtId="38" fontId="5" fillId="0" borderId="1" xfId="3" applyFont="1" applyFill="1" applyBorder="1">
      <alignment vertical="center"/>
    </xf>
    <xf numFmtId="0" fontId="5" fillId="0" borderId="5" xfId="0" applyFont="1" applyBorder="1" applyAlignment="1">
      <alignment horizontal="left" vertical="center"/>
    </xf>
    <xf numFmtId="0" fontId="5" fillId="0" borderId="0" xfId="0" applyFont="1" applyAlignment="1">
      <alignment horizontal="left" vertical="center"/>
    </xf>
    <xf numFmtId="0" fontId="4" fillId="0" borderId="0" xfId="0" applyFont="1" applyAlignment="1">
      <alignment horizontal="left" vertical="center"/>
    </xf>
    <xf numFmtId="0" fontId="5" fillId="0" borderId="1" xfId="0" applyFont="1" applyBorder="1" applyAlignment="1">
      <alignment horizontal="center" vertical="center"/>
    </xf>
    <xf numFmtId="0" fontId="5" fillId="0" borderId="1" xfId="0" applyFont="1" applyBorder="1">
      <alignment vertical="center"/>
    </xf>
    <xf numFmtId="0" fontId="5" fillId="0" borderId="5" xfId="0" applyFont="1" applyBorder="1">
      <alignment vertical="center"/>
    </xf>
    <xf numFmtId="0" fontId="5" fillId="0" borderId="1" xfId="0" applyFont="1" applyBorder="1" applyAlignment="1">
      <alignment horizontal="center" vertical="center" shrinkToFit="1"/>
    </xf>
    <xf numFmtId="0" fontId="5" fillId="0" borderId="2" xfId="0" quotePrefix="1" applyFont="1" applyBorder="1" applyAlignment="1">
      <alignment horizontal="center" vertical="center"/>
    </xf>
    <xf numFmtId="0" fontId="5" fillId="0" borderId="4" xfId="0" applyFont="1" applyBorder="1" applyAlignment="1">
      <alignment horizontal="left" vertical="center"/>
    </xf>
    <xf numFmtId="38" fontId="5" fillId="0" borderId="4" xfId="3" applyFont="1" applyFill="1" applyBorder="1" applyAlignment="1">
      <alignment horizontal="center" vertical="center"/>
    </xf>
    <xf numFmtId="0" fontId="5" fillId="0" borderId="4" xfId="0" applyFont="1" applyBorder="1" applyAlignment="1">
      <alignment horizontal="center" vertical="center"/>
    </xf>
    <xf numFmtId="9" fontId="5" fillId="0" borderId="1" xfId="0" applyNumberFormat="1" applyFont="1" applyBorder="1">
      <alignment vertical="center"/>
    </xf>
    <xf numFmtId="0" fontId="5" fillId="0" borderId="1" xfId="0" applyFont="1" applyBorder="1" applyAlignment="1">
      <alignment vertical="center" shrinkToFit="1"/>
    </xf>
    <xf numFmtId="38" fontId="5" fillId="0" borderId="13" xfId="3" applyFont="1" applyFill="1" applyBorder="1">
      <alignment vertical="center"/>
    </xf>
    <xf numFmtId="0" fontId="5" fillId="3" borderId="1" xfId="0" applyFont="1" applyFill="1" applyBorder="1" applyAlignment="1">
      <alignment vertical="center" shrinkToFit="1"/>
    </xf>
    <xf numFmtId="0" fontId="5" fillId="0" borderId="14" xfId="0" quotePrefix="1" applyFont="1" applyBorder="1" applyAlignment="1">
      <alignment horizontal="center" vertical="center"/>
    </xf>
    <xf numFmtId="0" fontId="8" fillId="0" borderId="1" xfId="0" applyFont="1" applyBorder="1" applyAlignment="1">
      <alignment horizontal="center" vertical="center" wrapText="1"/>
    </xf>
    <xf numFmtId="0" fontId="11" fillId="2" borderId="1" xfId="0" applyFont="1" applyFill="1" applyBorder="1" applyAlignment="1">
      <alignment horizontal="center" vertical="center"/>
    </xf>
    <xf numFmtId="0" fontId="11" fillId="2" borderId="1" xfId="0" applyFont="1" applyFill="1" applyBorder="1" applyAlignment="1">
      <alignment horizontal="center" vertical="center" wrapText="1"/>
    </xf>
    <xf numFmtId="0" fontId="8" fillId="0" borderId="1" xfId="0" applyFont="1" applyBorder="1" applyAlignment="1">
      <alignment horizontal="center" vertical="center"/>
    </xf>
    <xf numFmtId="0" fontId="8" fillId="0" borderId="16" xfId="0" applyFont="1" applyBorder="1" applyAlignment="1">
      <alignment horizontal="center" vertical="center" wrapText="1"/>
    </xf>
    <xf numFmtId="0" fontId="8" fillId="4" borderId="3" xfId="0" applyFont="1" applyFill="1" applyBorder="1">
      <alignment vertical="center"/>
    </xf>
    <xf numFmtId="177" fontId="8" fillId="0" borderId="1" xfId="0" applyNumberFormat="1" applyFont="1" applyBorder="1" applyAlignment="1">
      <alignment horizontal="center" vertical="center" wrapText="1"/>
    </xf>
    <xf numFmtId="177" fontId="8" fillId="0" borderId="16" xfId="0" applyNumberFormat="1" applyFont="1" applyBorder="1" applyAlignment="1">
      <alignment horizontal="center" vertical="center" wrapText="1"/>
    </xf>
    <xf numFmtId="0" fontId="8" fillId="0" borderId="3" xfId="0" applyFont="1" applyBorder="1" applyAlignment="1">
      <alignment horizontal="center" vertical="center" wrapText="1"/>
    </xf>
    <xf numFmtId="38" fontId="8" fillId="0" borderId="3" xfId="3" applyFont="1" applyFill="1" applyBorder="1" applyAlignment="1">
      <alignment horizontal="center" vertical="center" wrapText="1"/>
    </xf>
    <xf numFmtId="0" fontId="14" fillId="0" borderId="1" xfId="0" applyFont="1" applyBorder="1">
      <alignment vertical="center"/>
    </xf>
    <xf numFmtId="0" fontId="14" fillId="0" borderId="1" xfId="0" applyFont="1" applyBorder="1" applyAlignment="1">
      <alignment horizontal="center" vertical="center"/>
    </xf>
    <xf numFmtId="38" fontId="14" fillId="0" borderId="1" xfId="3" applyFont="1" applyFill="1" applyBorder="1" applyAlignment="1">
      <alignment horizontal="left" vertical="center"/>
    </xf>
    <xf numFmtId="0" fontId="14" fillId="0" borderId="1" xfId="0" applyFont="1" applyBorder="1" applyAlignment="1">
      <alignment vertical="center" wrapText="1"/>
    </xf>
    <xf numFmtId="0" fontId="11" fillId="6" borderId="1" xfId="0" applyFont="1" applyFill="1" applyBorder="1" applyAlignment="1">
      <alignment horizontal="center" vertical="center"/>
    </xf>
    <xf numFmtId="0" fontId="11" fillId="6" borderId="1" xfId="0" applyFont="1" applyFill="1" applyBorder="1" applyAlignment="1">
      <alignment horizontal="center" vertical="center" wrapText="1"/>
    </xf>
    <xf numFmtId="0" fontId="8" fillId="0" borderId="1" xfId="0" applyFont="1" applyBorder="1" applyAlignment="1">
      <alignment horizontal="center" vertical="center" shrinkToFit="1"/>
    </xf>
    <xf numFmtId="0" fontId="8" fillId="0" borderId="15" xfId="0" applyFont="1" applyBorder="1" applyAlignment="1">
      <alignment horizontal="center" vertical="center"/>
    </xf>
    <xf numFmtId="0" fontId="8" fillId="0" borderId="7" xfId="0" applyFont="1" applyBorder="1">
      <alignment vertical="center"/>
    </xf>
    <xf numFmtId="180" fontId="8" fillId="0" borderId="1" xfId="0" applyNumberFormat="1" applyFont="1" applyBorder="1" applyAlignment="1">
      <alignment horizontal="center" vertical="center" wrapText="1"/>
    </xf>
    <xf numFmtId="180" fontId="8" fillId="0" borderId="16" xfId="0" applyNumberFormat="1" applyFont="1" applyBorder="1" applyAlignment="1">
      <alignment horizontal="center" vertical="center" wrapText="1"/>
    </xf>
    <xf numFmtId="180" fontId="8" fillId="0" borderId="3" xfId="0" applyNumberFormat="1" applyFont="1" applyBorder="1" applyAlignment="1">
      <alignment horizontal="center" vertical="center" wrapText="1"/>
    </xf>
    <xf numFmtId="180" fontId="11" fillId="6" borderId="1" xfId="0" applyNumberFormat="1" applyFont="1" applyFill="1" applyBorder="1" applyAlignment="1">
      <alignment horizontal="center" vertical="center"/>
    </xf>
    <xf numFmtId="180" fontId="11" fillId="6" borderId="1" xfId="0" applyNumberFormat="1" applyFont="1" applyFill="1" applyBorder="1" applyAlignment="1">
      <alignment horizontal="center" vertical="center" wrapText="1"/>
    </xf>
    <xf numFmtId="0" fontId="10" fillId="0" borderId="0" xfId="0" applyFont="1">
      <alignment vertical="center"/>
    </xf>
    <xf numFmtId="0" fontId="10" fillId="0" borderId="0" xfId="0" applyFont="1" applyAlignment="1">
      <alignment horizontal="right" vertical="center"/>
    </xf>
    <xf numFmtId="38" fontId="10" fillId="0" borderId="0" xfId="3" applyFont="1" applyAlignment="1">
      <alignment horizontal="right" vertical="center"/>
    </xf>
    <xf numFmtId="0" fontId="8" fillId="0" borderId="0" xfId="0" applyFont="1">
      <alignment vertical="center"/>
    </xf>
    <xf numFmtId="0" fontId="8" fillId="7" borderId="1" xfId="0" applyFont="1" applyFill="1" applyBorder="1" applyAlignment="1">
      <alignment horizontal="center" vertical="center"/>
    </xf>
    <xf numFmtId="0" fontId="11" fillId="3" borderId="1" xfId="0" applyFont="1" applyFill="1" applyBorder="1" applyAlignment="1">
      <alignment horizontal="center" vertical="center"/>
    </xf>
    <xf numFmtId="0" fontId="8" fillId="0" borderId="0" xfId="0" applyFont="1" applyAlignment="1">
      <alignment horizontal="center" vertical="center"/>
    </xf>
    <xf numFmtId="0" fontId="8" fillId="5" borderId="1" xfId="0" applyFont="1" applyFill="1" applyBorder="1">
      <alignment vertical="center"/>
    </xf>
    <xf numFmtId="0" fontId="8" fillId="5" borderId="1" xfId="0" applyFont="1" applyFill="1" applyBorder="1" applyAlignment="1">
      <alignment horizontal="center" vertical="center"/>
    </xf>
    <xf numFmtId="0" fontId="8" fillId="5" borderId="2" xfId="0" applyFont="1" applyFill="1" applyBorder="1">
      <alignment vertical="center"/>
    </xf>
    <xf numFmtId="0" fontId="8" fillId="5" borderId="5" xfId="0" applyFont="1" applyFill="1" applyBorder="1">
      <alignment vertical="center"/>
    </xf>
    <xf numFmtId="0" fontId="8" fillId="5" borderId="5" xfId="0" applyFont="1" applyFill="1" applyBorder="1" applyAlignment="1">
      <alignment horizontal="center" vertical="center"/>
    </xf>
    <xf numFmtId="0" fontId="15" fillId="0" borderId="0" xfId="0" applyFont="1">
      <alignment vertical="center"/>
    </xf>
    <xf numFmtId="0" fontId="8" fillId="5" borderId="16" xfId="0" applyFont="1" applyFill="1" applyBorder="1">
      <alignment vertical="center"/>
    </xf>
    <xf numFmtId="0" fontId="8" fillId="5" borderId="16" xfId="0" applyFont="1" applyFill="1" applyBorder="1" applyAlignment="1">
      <alignment horizontal="center" vertical="center"/>
    </xf>
    <xf numFmtId="0" fontId="8" fillId="5" borderId="3" xfId="0" applyFont="1" applyFill="1" applyBorder="1">
      <alignment vertical="center"/>
    </xf>
    <xf numFmtId="0" fontId="8" fillId="5" borderId="3" xfId="0" applyFont="1" applyFill="1" applyBorder="1" applyAlignment="1">
      <alignment horizontal="center" vertical="center"/>
    </xf>
    <xf numFmtId="180" fontId="8" fillId="0" borderId="0" xfId="0" applyNumberFormat="1" applyFont="1">
      <alignment vertical="center"/>
    </xf>
    <xf numFmtId="38" fontId="5" fillId="3" borderId="1" xfId="3" applyFont="1" applyFill="1" applyBorder="1" applyAlignment="1" applyProtection="1">
      <alignment horizontal="right" vertical="center"/>
      <protection locked="0"/>
    </xf>
    <xf numFmtId="38" fontId="10" fillId="3" borderId="1" xfId="3" applyFont="1" applyFill="1" applyBorder="1" applyAlignment="1" applyProtection="1">
      <alignment horizontal="right" vertical="center"/>
      <protection locked="0"/>
    </xf>
    <xf numFmtId="38" fontId="5" fillId="3" borderId="5" xfId="3" applyFont="1" applyFill="1" applyBorder="1" applyAlignment="1" applyProtection="1">
      <alignment horizontal="center" vertical="center"/>
      <protection locked="0"/>
    </xf>
    <xf numFmtId="38" fontId="5" fillId="3" borderId="1" xfId="3" applyFont="1" applyFill="1" applyBorder="1" applyAlignment="1" applyProtection="1">
      <alignment horizontal="center" vertical="center"/>
      <protection locked="0"/>
    </xf>
    <xf numFmtId="38" fontId="5" fillId="3" borderId="1" xfId="3" applyFont="1" applyFill="1" applyBorder="1" applyAlignment="1" applyProtection="1">
      <alignment horizontal="left" vertical="center"/>
      <protection locked="0"/>
    </xf>
    <xf numFmtId="38" fontId="10" fillId="2" borderId="1" xfId="3" applyFont="1" applyFill="1" applyBorder="1" applyAlignment="1">
      <alignment horizontal="center" vertical="center"/>
    </xf>
    <xf numFmtId="181" fontId="8" fillId="0" borderId="1" xfId="0" applyNumberFormat="1" applyFont="1" applyBorder="1" applyAlignment="1">
      <alignment horizontal="center" vertical="center" wrapText="1"/>
    </xf>
    <xf numFmtId="0" fontId="8" fillId="0" borderId="1" xfId="0" applyFont="1" applyBorder="1" applyAlignment="1">
      <alignment horizontal="left" vertical="center" wrapText="1"/>
    </xf>
    <xf numFmtId="182" fontId="8" fillId="0" borderId="0" xfId="0" applyNumberFormat="1" applyFont="1">
      <alignment vertical="center"/>
    </xf>
    <xf numFmtId="0" fontId="16" fillId="0" borderId="1" xfId="0" applyFont="1" applyBorder="1" applyAlignment="1">
      <alignment horizontal="center" vertical="center" wrapText="1" shrinkToFit="1"/>
    </xf>
    <xf numFmtId="0" fontId="17" fillId="0" borderId="1" xfId="0" applyFont="1" applyBorder="1" applyAlignment="1">
      <alignment horizontal="center" vertical="center" wrapText="1" shrinkToFit="1"/>
    </xf>
    <xf numFmtId="0" fontId="16" fillId="0" borderId="1" xfId="0" applyFont="1" applyBorder="1" applyAlignment="1">
      <alignment horizontal="center" vertical="center" shrinkToFit="1"/>
    </xf>
    <xf numFmtId="0" fontId="17" fillId="0" borderId="1" xfId="0" applyFont="1" applyBorder="1" applyAlignment="1">
      <alignment horizontal="left" vertical="center" wrapText="1"/>
    </xf>
    <xf numFmtId="0" fontId="17" fillId="0" borderId="1" xfId="0" applyFont="1" applyBorder="1" applyAlignment="1">
      <alignment horizontal="center" vertical="center" shrinkToFit="1"/>
    </xf>
    <xf numFmtId="0" fontId="8" fillId="0" borderId="16" xfId="0" applyFont="1" applyBorder="1" applyAlignment="1">
      <alignment horizontal="center" vertical="center" shrinkToFit="1"/>
    </xf>
    <xf numFmtId="0" fontId="8" fillId="0" borderId="16" xfId="0" applyFont="1" applyBorder="1" applyAlignment="1">
      <alignment horizontal="center" vertical="center"/>
    </xf>
    <xf numFmtId="38" fontId="10" fillId="3" borderId="1" xfId="3" applyFont="1" applyFill="1" applyBorder="1" applyAlignment="1">
      <alignment horizontal="right" vertical="center"/>
    </xf>
    <xf numFmtId="38" fontId="10" fillId="3" borderId="15" xfId="3" applyFont="1" applyFill="1" applyBorder="1" applyAlignment="1">
      <alignment horizontal="right" vertical="center"/>
    </xf>
    <xf numFmtId="38" fontId="5" fillId="0" borderId="15" xfId="3" applyFont="1" applyFill="1" applyBorder="1" applyAlignment="1">
      <alignment vertical="center"/>
    </xf>
    <xf numFmtId="0" fontId="20" fillId="0" borderId="0" xfId="0" applyFont="1" applyAlignment="1">
      <alignment vertical="center" wrapText="1"/>
    </xf>
    <xf numFmtId="0" fontId="21" fillId="0" borderId="17" xfId="0" applyFont="1" applyBorder="1" applyAlignment="1">
      <alignment horizontal="left" vertical="center" wrapText="1" readingOrder="1"/>
    </xf>
    <xf numFmtId="0" fontId="20" fillId="0" borderId="18" xfId="0" applyFont="1" applyBorder="1" applyAlignment="1">
      <alignment vertical="center" wrapText="1"/>
    </xf>
    <xf numFmtId="0" fontId="21" fillId="0" borderId="19" xfId="0" applyFont="1" applyBorder="1" applyAlignment="1">
      <alignment horizontal="left" vertical="center" wrapText="1" readingOrder="1"/>
    </xf>
    <xf numFmtId="0" fontId="21" fillId="0" borderId="1" xfId="0" applyFont="1" applyBorder="1" applyAlignment="1">
      <alignment horizontal="left" vertical="center" wrapText="1" readingOrder="1"/>
    </xf>
    <xf numFmtId="0" fontId="22" fillId="0" borderId="0" xfId="0" applyFont="1">
      <alignment vertical="center"/>
    </xf>
    <xf numFmtId="0" fontId="21" fillId="0" borderId="20" xfId="0" applyFont="1" applyBorder="1" applyAlignment="1">
      <alignment horizontal="left" vertical="center" wrapText="1" readingOrder="1"/>
    </xf>
    <xf numFmtId="0" fontId="21" fillId="0" borderId="21" xfId="0" applyFont="1" applyBorder="1" applyAlignment="1">
      <alignment horizontal="left" vertical="center" wrapText="1" readingOrder="1"/>
    </xf>
    <xf numFmtId="181" fontId="8" fillId="0" borderId="15" xfId="0" applyNumberFormat="1" applyFont="1" applyBorder="1" applyAlignment="1">
      <alignment horizontal="center" vertical="center" wrapText="1"/>
    </xf>
    <xf numFmtId="180" fontId="8" fillId="0" borderId="11" xfId="0" applyNumberFormat="1" applyFont="1" applyBorder="1" applyAlignment="1">
      <alignment horizontal="center" vertical="center"/>
    </xf>
    <xf numFmtId="178" fontId="8" fillId="0" borderId="13" xfId="0" applyNumberFormat="1" applyFont="1" applyBorder="1" applyAlignment="1">
      <alignment horizontal="center" vertical="center"/>
    </xf>
    <xf numFmtId="180" fontId="8" fillId="0" borderId="13" xfId="0" applyNumberFormat="1" applyFont="1" applyBorder="1" applyAlignment="1">
      <alignment horizontal="center" vertical="center"/>
    </xf>
    <xf numFmtId="0" fontId="8" fillId="0" borderId="11" xfId="0" applyFont="1" applyBorder="1">
      <alignment vertical="center"/>
    </xf>
    <xf numFmtId="0" fontId="8" fillId="0" borderId="11" xfId="0" applyFont="1" applyBorder="1" applyAlignment="1">
      <alignment horizontal="center" vertical="center"/>
    </xf>
    <xf numFmtId="0" fontId="8" fillId="0" borderId="12" xfId="0" applyFont="1" applyBorder="1">
      <alignment vertical="center"/>
    </xf>
    <xf numFmtId="0" fontId="5" fillId="0" borderId="4" xfId="0" applyFont="1" applyBorder="1" applyAlignment="1">
      <alignment horizontal="left" vertical="center"/>
    </xf>
    <xf numFmtId="0" fontId="5" fillId="0" borderId="5" xfId="0" applyFont="1" applyBorder="1" applyAlignment="1">
      <alignment horizontal="left" vertical="center"/>
    </xf>
    <xf numFmtId="38" fontId="5" fillId="0" borderId="6" xfId="3" applyFont="1" applyBorder="1" applyAlignment="1">
      <alignment horizontal="right" vertical="center"/>
    </xf>
    <xf numFmtId="38" fontId="5" fillId="0" borderId="7" xfId="3" applyFont="1" applyBorder="1" applyAlignment="1">
      <alignment horizontal="right" vertical="center"/>
    </xf>
    <xf numFmtId="38" fontId="5" fillId="0" borderId="2" xfId="3" applyFont="1" applyBorder="1" applyAlignment="1">
      <alignment horizontal="right" vertical="center"/>
    </xf>
    <xf numFmtId="38" fontId="5" fillId="0" borderId="4" xfId="3" applyFont="1" applyBorder="1" applyAlignment="1">
      <alignment horizontal="right" vertical="center"/>
    </xf>
    <xf numFmtId="0" fontId="5" fillId="0" borderId="2" xfId="0" applyFont="1" applyBorder="1" applyAlignment="1">
      <alignment horizontal="right" vertical="center"/>
    </xf>
    <xf numFmtId="0" fontId="5" fillId="0" borderId="4" xfId="0" applyFont="1" applyBorder="1" applyAlignment="1">
      <alignment horizontal="right" vertical="center"/>
    </xf>
    <xf numFmtId="0" fontId="5" fillId="0" borderId="4" xfId="0" applyFont="1" applyBorder="1" applyAlignment="1">
      <alignment horizontal="left" vertical="center" shrinkToFit="1"/>
    </xf>
    <xf numFmtId="0" fontId="5" fillId="0" borderId="5" xfId="0" applyFont="1" applyBorder="1" applyAlignment="1">
      <alignment horizontal="left" vertical="center" shrinkToFit="1"/>
    </xf>
    <xf numFmtId="0" fontId="6" fillId="0" borderId="4" xfId="0" applyFont="1" applyBorder="1" applyAlignment="1">
      <alignment horizontal="left" vertical="center"/>
    </xf>
    <xf numFmtId="0" fontId="6" fillId="0" borderId="5" xfId="0" applyFont="1" applyBorder="1" applyAlignment="1">
      <alignment horizontal="left" vertical="center"/>
    </xf>
    <xf numFmtId="0" fontId="5" fillId="0" borderId="0" xfId="0" applyFont="1" applyAlignment="1">
      <alignment horizontal="left" vertical="center"/>
    </xf>
    <xf numFmtId="0" fontId="5" fillId="2" borderId="2"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0" fontId="5" fillId="3" borderId="0" xfId="0" applyFont="1" applyFill="1" applyAlignment="1" applyProtection="1">
      <alignment horizontal="center" vertical="center"/>
      <protection locked="0"/>
    </xf>
    <xf numFmtId="0" fontId="4" fillId="0" borderId="0" xfId="0" applyFont="1" applyAlignment="1">
      <alignment horizontal="left" vertical="center"/>
    </xf>
    <xf numFmtId="0" fontId="5" fillId="0" borderId="0" xfId="0" applyFont="1" applyAlignment="1">
      <alignment horizontal="center" vertical="center"/>
    </xf>
    <xf numFmtId="0" fontId="5" fillId="3" borderId="0" xfId="0" applyFont="1" applyFill="1" applyAlignment="1" applyProtection="1">
      <alignment horizontal="right" vertical="center"/>
      <protection locked="0"/>
    </xf>
    <xf numFmtId="38" fontId="5" fillId="0" borderId="10" xfId="3" applyFont="1" applyFill="1" applyBorder="1" applyAlignment="1">
      <alignment horizontal="right" vertical="center"/>
    </xf>
    <xf numFmtId="38" fontId="5" fillId="0" borderId="11" xfId="3" applyFont="1" applyFill="1" applyBorder="1" applyAlignment="1">
      <alignment horizontal="right" vertical="center"/>
    </xf>
    <xf numFmtId="38" fontId="5" fillId="0" borderId="12" xfId="3" applyFont="1" applyFill="1" applyBorder="1" applyAlignment="1">
      <alignment horizontal="right" vertical="center"/>
    </xf>
    <xf numFmtId="0" fontId="8" fillId="0" borderId="7" xfId="0" applyFont="1" applyBorder="1" applyAlignment="1">
      <alignment horizontal="left" vertical="center"/>
    </xf>
    <xf numFmtId="0" fontId="11" fillId="2" borderId="15" xfId="0" applyFont="1" applyFill="1" applyBorder="1" applyAlignment="1">
      <alignment horizontal="center" vertical="center"/>
    </xf>
    <xf numFmtId="0" fontId="11" fillId="2" borderId="3" xfId="0" applyFont="1" applyFill="1" applyBorder="1" applyAlignment="1">
      <alignment horizontal="center" vertical="center"/>
    </xf>
    <xf numFmtId="0" fontId="11" fillId="2" borderId="15"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1" xfId="0" applyFont="1" applyFill="1" applyBorder="1" applyAlignment="1">
      <alignment horizontal="center" vertical="center"/>
    </xf>
    <xf numFmtId="0" fontId="11" fillId="6" borderId="1" xfId="0" applyFont="1" applyFill="1" applyBorder="1" applyAlignment="1">
      <alignment horizontal="center" vertical="center"/>
    </xf>
    <xf numFmtId="0" fontId="21" fillId="0" borderId="15" xfId="0" applyFont="1" applyBorder="1" applyAlignment="1">
      <alignment horizontal="center" vertical="center" wrapText="1" readingOrder="1"/>
    </xf>
    <xf numFmtId="0" fontId="21" fillId="0" borderId="8" xfId="0" applyFont="1" applyBorder="1" applyAlignment="1">
      <alignment horizontal="center" vertical="center" wrapText="1" readingOrder="1"/>
    </xf>
    <xf numFmtId="0" fontId="21" fillId="0" borderId="3" xfId="0" applyFont="1" applyBorder="1" applyAlignment="1">
      <alignment horizontal="center" vertical="center" wrapText="1" readingOrder="1"/>
    </xf>
    <xf numFmtId="0" fontId="14" fillId="0" borderId="1" xfId="4" applyFont="1" applyBorder="1" applyAlignment="1">
      <alignment vertical="center" shrinkToFit="1"/>
    </xf>
    <xf numFmtId="0" fontId="23" fillId="0" borderId="1" xfId="0" applyFont="1" applyBorder="1">
      <alignment vertical="center"/>
    </xf>
    <xf numFmtId="38" fontId="14" fillId="0" borderId="15" xfId="3" applyFont="1" applyFill="1" applyBorder="1" applyAlignment="1">
      <alignment horizontal="left" vertical="center"/>
    </xf>
    <xf numFmtId="181" fontId="8" fillId="0" borderId="5" xfId="0" applyNumberFormat="1" applyFont="1" applyBorder="1" applyAlignment="1">
      <alignment horizontal="center" vertical="center" wrapText="1"/>
    </xf>
    <xf numFmtId="181" fontId="8" fillId="0" borderId="22" xfId="0" applyNumberFormat="1" applyFont="1" applyBorder="1" applyAlignment="1">
      <alignment horizontal="center" vertical="center" wrapText="1"/>
    </xf>
    <xf numFmtId="0" fontId="8" fillId="0" borderId="5" xfId="0" applyFont="1" applyBorder="1" applyAlignment="1">
      <alignment horizontal="left" vertical="center" wrapText="1"/>
    </xf>
    <xf numFmtId="0" fontId="17" fillId="0" borderId="5" xfId="0" applyFont="1" applyBorder="1" applyAlignment="1">
      <alignment horizontal="left" vertical="center" wrapText="1"/>
    </xf>
    <xf numFmtId="0" fontId="12" fillId="0" borderId="5" xfId="0" applyFont="1" applyBorder="1" applyAlignment="1">
      <alignment horizontal="left" vertical="center" wrapText="1"/>
    </xf>
    <xf numFmtId="0" fontId="19" fillId="0" borderId="5" xfId="0" applyFont="1" applyBorder="1" applyAlignment="1">
      <alignment horizontal="left" vertical="center" wrapText="1"/>
    </xf>
    <xf numFmtId="0" fontId="8" fillId="0" borderId="5" xfId="0" applyFont="1" applyBorder="1" applyAlignment="1">
      <alignment horizontal="left" vertical="center"/>
    </xf>
    <xf numFmtId="0" fontId="12" fillId="0" borderId="5" xfId="0" applyFont="1" applyBorder="1" applyAlignment="1">
      <alignment horizontal="left" vertical="center"/>
    </xf>
    <xf numFmtId="0" fontId="17" fillId="0" borderId="5" xfId="0" applyFont="1" applyBorder="1" applyAlignment="1">
      <alignment horizontal="left" vertical="center"/>
    </xf>
    <xf numFmtId="0" fontId="8" fillId="0" borderId="5" xfId="0" applyFont="1" applyBorder="1">
      <alignment vertical="center"/>
    </xf>
    <xf numFmtId="0" fontId="8" fillId="0" borderId="23" xfId="0" applyFont="1" applyBorder="1">
      <alignment vertical="center"/>
    </xf>
    <xf numFmtId="20" fontId="8" fillId="0" borderId="1" xfId="0" applyNumberFormat="1" applyFont="1" applyFill="1" applyBorder="1" applyAlignment="1" applyProtection="1">
      <alignment horizontal="center" vertical="center"/>
      <protection locked="0"/>
    </xf>
    <xf numFmtId="0" fontId="8" fillId="0" borderId="0" xfId="0" applyFont="1" applyFill="1" applyAlignment="1">
      <alignment horizontal="center" vertical="center"/>
    </xf>
    <xf numFmtId="20" fontId="8" fillId="0" borderId="1" xfId="0" applyNumberFormat="1" applyFont="1" applyFill="1" applyBorder="1" applyAlignment="1" applyProtection="1">
      <alignment horizontal="center" vertical="center" wrapText="1"/>
      <protection locked="0"/>
    </xf>
    <xf numFmtId="181" fontId="8" fillId="0" borderId="1" xfId="0" applyNumberFormat="1" applyFont="1" applyFill="1" applyBorder="1" applyAlignment="1">
      <alignment horizontal="center" vertical="center" wrapText="1"/>
    </xf>
    <xf numFmtId="0" fontId="8" fillId="0" borderId="1" xfId="0"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wrapText="1"/>
    </xf>
    <xf numFmtId="179" fontId="10" fillId="0" borderId="1" xfId="0" applyNumberFormat="1" applyFont="1" applyFill="1" applyBorder="1" applyAlignment="1" applyProtection="1">
      <alignment horizontal="center" vertical="center"/>
      <protection locked="0"/>
    </xf>
    <xf numFmtId="0" fontId="8" fillId="0" borderId="15" xfId="0" applyFont="1" applyFill="1" applyBorder="1" applyAlignment="1" applyProtection="1">
      <alignment horizontal="center" vertical="center" wrapText="1"/>
      <protection locked="0"/>
    </xf>
    <xf numFmtId="181" fontId="8" fillId="0" borderId="2" xfId="0" applyNumberFormat="1" applyFont="1" applyFill="1" applyBorder="1" applyAlignment="1">
      <alignment horizontal="center" vertical="center" wrapText="1"/>
    </xf>
    <xf numFmtId="0" fontId="8" fillId="0" borderId="3" xfId="0" applyFont="1" applyFill="1" applyBorder="1" applyAlignment="1" applyProtection="1">
      <alignment horizontal="center" vertical="center" wrapText="1"/>
      <protection locked="0"/>
    </xf>
    <xf numFmtId="179" fontId="10" fillId="0" borderId="1" xfId="0" applyNumberFormat="1" applyFont="1" applyFill="1" applyBorder="1">
      <alignment vertical="center"/>
    </xf>
    <xf numFmtId="179" fontId="10" fillId="0" borderId="1" xfId="0" applyNumberFormat="1" applyFont="1" applyFill="1" applyBorder="1" applyAlignment="1">
      <alignment horizontal="center" vertical="center"/>
    </xf>
    <xf numFmtId="179" fontId="8" fillId="0" borderId="1" xfId="0" applyNumberFormat="1" applyFont="1" applyFill="1" applyBorder="1" applyAlignment="1" applyProtection="1">
      <alignment horizontal="center" vertical="center" wrapText="1"/>
      <protection locked="0"/>
    </xf>
    <xf numFmtId="46" fontId="8" fillId="0" borderId="1" xfId="0" applyNumberFormat="1" applyFont="1" applyFill="1" applyBorder="1" applyAlignment="1" applyProtection="1">
      <alignment horizontal="center" vertical="center" wrapText="1"/>
      <protection locked="0"/>
    </xf>
    <xf numFmtId="20" fontId="8" fillId="0" borderId="1" xfId="0" applyNumberFormat="1" applyFont="1" applyFill="1" applyBorder="1" applyAlignment="1">
      <alignment horizontal="center" vertical="center" wrapText="1"/>
    </xf>
    <xf numFmtId="0" fontId="8" fillId="0" borderId="1" xfId="0" applyFont="1" applyFill="1" applyBorder="1" applyAlignment="1" applyProtection="1">
      <alignment horizontal="center" vertical="center"/>
      <protection locked="0"/>
    </xf>
    <xf numFmtId="176" fontId="8" fillId="0" borderId="1" xfId="0" applyNumberFormat="1" applyFont="1" applyFill="1" applyBorder="1" applyAlignment="1" applyProtection="1">
      <alignment horizontal="center" vertical="center" wrapText="1"/>
      <protection locked="0"/>
    </xf>
    <xf numFmtId="179" fontId="8" fillId="0" borderId="1" xfId="0" applyNumberFormat="1" applyFont="1" applyFill="1" applyBorder="1" applyAlignment="1" applyProtection="1">
      <alignment horizontal="center" vertical="center"/>
      <protection locked="0"/>
    </xf>
    <xf numFmtId="0" fontId="8" fillId="0" borderId="1" xfId="0" applyFont="1" applyFill="1" applyBorder="1" applyAlignment="1">
      <alignment horizontal="center" vertical="center"/>
    </xf>
    <xf numFmtId="20" fontId="8" fillId="0" borderId="1" xfId="0" applyNumberFormat="1" applyFont="1" applyFill="1" applyBorder="1" applyAlignment="1">
      <alignment horizontal="center" vertical="center"/>
    </xf>
    <xf numFmtId="179" fontId="10" fillId="0" borderId="1" xfId="0" applyNumberFormat="1" applyFont="1" applyFill="1" applyBorder="1" applyProtection="1">
      <alignment vertical="center"/>
      <protection locked="0"/>
    </xf>
    <xf numFmtId="20" fontId="8" fillId="0" borderId="15" xfId="0" applyNumberFormat="1" applyFont="1" applyFill="1" applyBorder="1" applyAlignment="1" applyProtection="1">
      <alignment horizontal="center" vertical="center"/>
      <protection locked="0"/>
    </xf>
    <xf numFmtId="0" fontId="8" fillId="0" borderId="15" xfId="0" applyFont="1" applyFill="1" applyBorder="1" applyAlignment="1">
      <alignment horizontal="center" vertical="center"/>
    </xf>
    <xf numFmtId="181" fontId="8" fillId="0" borderId="15" xfId="0" applyNumberFormat="1" applyFont="1" applyFill="1" applyBorder="1" applyAlignment="1">
      <alignment horizontal="center" vertical="center" wrapText="1"/>
    </xf>
    <xf numFmtId="0" fontId="8" fillId="0" borderId="15" xfId="0" applyFont="1" applyFill="1" applyBorder="1" applyAlignment="1" applyProtection="1">
      <alignment horizontal="center" vertical="center"/>
      <protection locked="0"/>
    </xf>
    <xf numFmtId="181" fontId="8" fillId="0" borderId="14" xfId="0" applyNumberFormat="1" applyFont="1" applyFill="1" applyBorder="1" applyAlignment="1">
      <alignment horizontal="center" vertical="center" wrapText="1"/>
    </xf>
    <xf numFmtId="176" fontId="8" fillId="0" borderId="13" xfId="0" applyNumberFormat="1" applyFont="1" applyBorder="1" applyAlignment="1">
      <alignment horizontal="center" vertical="center"/>
    </xf>
  </cellXfs>
  <cellStyles count="5">
    <cellStyle name="桁区切り" xfId="3" builtinId="6"/>
    <cellStyle name="桁区切り 2" xfId="2" xr:uid="{00000000-0005-0000-0000-000000000000}"/>
    <cellStyle name="標準" xfId="0" builtinId="0"/>
    <cellStyle name="標準 2" xfId="1" xr:uid="{00000000-0005-0000-0000-000002000000}"/>
    <cellStyle name="標準_イベコミ" xfId="4" xr:uid="{63F597B4-A753-4533-82D2-DFDBE8E0AC16}"/>
  </cellStyles>
  <dxfs count="0"/>
  <tableStyles count="0" defaultTableStyle="TableStyleMedium2" defaultPivotStyle="PivotStyleLight16"/>
  <colors>
    <mruColors>
      <color rgb="FFFFCCFF"/>
      <color rgb="FFFF6600"/>
      <color rgb="FFCC99FF"/>
      <color rgb="FFFF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C5618-D9E7-406C-B12F-032F0CDDE735}">
  <sheetPr codeName="Sheet1"/>
  <dimension ref="A1:I76"/>
  <sheetViews>
    <sheetView tabSelected="1" view="pageBreakPreview" zoomScaleNormal="70" zoomScaleSheetLayoutView="100" workbookViewId="0">
      <selection activeCell="E12" sqref="E12"/>
    </sheetView>
  </sheetViews>
  <sheetFormatPr defaultColWidth="9" defaultRowHeight="15.75" customHeight="1"/>
  <cols>
    <col min="1" max="1" width="3.453125" style="8" bestFit="1" customWidth="1"/>
    <col min="2" max="3" width="3" style="8" bestFit="1" customWidth="1"/>
    <col min="4" max="4" width="34.08984375" style="8" bestFit="1" customWidth="1"/>
    <col min="5" max="5" width="10.08984375" style="9" customWidth="1"/>
    <col min="6" max="7" width="4.6328125" style="18" customWidth="1"/>
    <col min="8" max="8" width="10" style="17" customWidth="1"/>
    <col min="9" max="9" width="15.26953125" style="8" customWidth="1"/>
    <col min="10" max="16384" width="9" style="8"/>
  </cols>
  <sheetData>
    <row r="1" spans="1:9" ht="15.75" customHeight="1">
      <c r="A1" s="131" t="s">
        <v>590</v>
      </c>
      <c r="B1" s="131"/>
      <c r="C1" s="131"/>
      <c r="D1" s="131"/>
      <c r="E1" s="131"/>
      <c r="F1" s="131"/>
      <c r="G1" s="131"/>
      <c r="H1" s="131"/>
      <c r="I1" s="16"/>
    </row>
    <row r="2" spans="1:9" ht="15.75" customHeight="1">
      <c r="A2" s="28"/>
      <c r="B2" s="28"/>
      <c r="C2" s="28"/>
      <c r="D2" s="28"/>
      <c r="E2" s="138" t="s">
        <v>69</v>
      </c>
      <c r="F2" s="138"/>
      <c r="G2" s="138"/>
      <c r="H2" s="138"/>
      <c r="I2" s="138"/>
    </row>
    <row r="3" spans="1:9" ht="15.75" customHeight="1">
      <c r="A3" s="137" t="s">
        <v>65</v>
      </c>
      <c r="B3" s="137"/>
      <c r="C3" s="137"/>
      <c r="D3" s="137"/>
      <c r="E3" s="137"/>
      <c r="F3" s="137"/>
      <c r="G3" s="137"/>
      <c r="H3" s="137"/>
      <c r="I3" s="137"/>
    </row>
    <row r="4" spans="1:9" ht="15.75" customHeight="1">
      <c r="A4" s="7"/>
      <c r="B4" s="7"/>
      <c r="C4" s="7"/>
      <c r="D4" s="7"/>
      <c r="E4" s="7"/>
      <c r="F4" s="7"/>
      <c r="G4" s="7"/>
      <c r="H4" s="7"/>
      <c r="I4" s="7"/>
    </row>
    <row r="5" spans="1:9" ht="15.75" customHeight="1">
      <c r="A5" s="136" t="s">
        <v>17</v>
      </c>
      <c r="B5" s="136"/>
      <c r="C5" s="136"/>
      <c r="D5" s="136"/>
      <c r="E5" s="136"/>
      <c r="F5" s="7"/>
      <c r="G5" s="7"/>
      <c r="H5" s="16"/>
    </row>
    <row r="6" spans="1:9" ht="15.75" customHeight="1">
      <c r="A6" s="29"/>
      <c r="B6" s="29"/>
      <c r="C6" s="29"/>
      <c r="D6" s="29"/>
      <c r="E6" s="29"/>
      <c r="F6" s="7"/>
      <c r="G6" s="7"/>
      <c r="H6" s="16"/>
    </row>
    <row r="7" spans="1:9" ht="15.75" customHeight="1">
      <c r="A7" s="7"/>
      <c r="B7" s="7"/>
      <c r="C7" s="7"/>
      <c r="D7" s="16"/>
      <c r="E7" s="16" t="s">
        <v>5</v>
      </c>
      <c r="F7" s="135"/>
      <c r="G7" s="135"/>
      <c r="H7" s="135"/>
      <c r="I7" s="135"/>
    </row>
    <row r="8" spans="1:9" ht="15.75" customHeight="1">
      <c r="A8" s="7"/>
      <c r="B8" s="7"/>
      <c r="C8" s="7"/>
      <c r="D8" s="16"/>
      <c r="E8" s="16" t="s">
        <v>6</v>
      </c>
      <c r="F8" s="135"/>
      <c r="G8" s="135"/>
      <c r="H8" s="135"/>
      <c r="I8" s="135"/>
    </row>
    <row r="9" spans="1:9" ht="15.75" customHeight="1">
      <c r="A9" s="7"/>
      <c r="B9" s="7"/>
      <c r="C9" s="7"/>
      <c r="D9" s="16"/>
      <c r="E9" s="16" t="s">
        <v>9</v>
      </c>
      <c r="F9" s="135"/>
      <c r="G9" s="135"/>
      <c r="H9" s="135"/>
      <c r="I9" s="135"/>
    </row>
    <row r="10" spans="1:9" ht="15.75" customHeight="1">
      <c r="A10" s="7"/>
      <c r="B10" s="7"/>
      <c r="C10" s="7"/>
      <c r="D10" s="16"/>
      <c r="E10" s="16" t="s">
        <v>8</v>
      </c>
      <c r="F10" s="135"/>
      <c r="G10" s="135"/>
      <c r="H10" s="135"/>
      <c r="I10" s="135"/>
    </row>
    <row r="11" spans="1:9" ht="15.75" customHeight="1">
      <c r="A11" s="131" t="s">
        <v>620</v>
      </c>
      <c r="B11" s="131"/>
      <c r="C11" s="131"/>
      <c r="D11" s="131"/>
      <c r="E11" s="131"/>
      <c r="F11" s="131"/>
      <c r="G11" s="131"/>
      <c r="H11" s="131"/>
    </row>
    <row r="12" spans="1:9" s="7" customFormat="1" ht="15.75" customHeight="1">
      <c r="A12" s="10" t="s">
        <v>4</v>
      </c>
      <c r="B12" s="132" t="s">
        <v>6</v>
      </c>
      <c r="C12" s="133"/>
      <c r="D12" s="134"/>
      <c r="E12" s="11" t="s">
        <v>0</v>
      </c>
      <c r="F12" s="12" t="s">
        <v>3</v>
      </c>
      <c r="G12" s="20" t="s">
        <v>12</v>
      </c>
      <c r="H12" s="12" t="s">
        <v>1</v>
      </c>
      <c r="I12" s="12" t="s">
        <v>36</v>
      </c>
    </row>
    <row r="13" spans="1:9" s="7" customFormat="1" ht="15.75" customHeight="1">
      <c r="A13" s="42">
        <v>1</v>
      </c>
      <c r="B13" s="129" t="s">
        <v>18</v>
      </c>
      <c r="C13" s="129"/>
      <c r="D13" s="130"/>
      <c r="E13" s="2" t="s">
        <v>7</v>
      </c>
      <c r="F13" s="2" t="s">
        <v>7</v>
      </c>
      <c r="G13" s="21" t="s">
        <v>7</v>
      </c>
      <c r="H13" s="2" t="s">
        <v>7</v>
      </c>
      <c r="I13" s="30"/>
    </row>
    <row r="14" spans="1:9" s="7" customFormat="1" ht="15.75" customHeight="1">
      <c r="A14" s="5"/>
      <c r="B14" s="34" t="s">
        <v>47</v>
      </c>
      <c r="C14" s="119" t="s">
        <v>19</v>
      </c>
      <c r="D14" s="120"/>
      <c r="E14" s="87"/>
      <c r="F14" s="1">
        <v>1</v>
      </c>
      <c r="G14" s="22" t="s">
        <v>13</v>
      </c>
      <c r="H14" s="23">
        <f t="shared" ref="H14:H19" si="0">E14*F14</f>
        <v>0</v>
      </c>
      <c r="I14" s="30"/>
    </row>
    <row r="15" spans="1:9" s="7" customFormat="1" ht="15.75" customHeight="1">
      <c r="A15" s="5"/>
      <c r="B15" s="34" t="s">
        <v>48</v>
      </c>
      <c r="C15" s="119" t="s">
        <v>20</v>
      </c>
      <c r="D15" s="120"/>
      <c r="E15" s="87"/>
      <c r="F15" s="1">
        <v>1</v>
      </c>
      <c r="G15" s="22" t="s">
        <v>13</v>
      </c>
      <c r="H15" s="23">
        <f t="shared" si="0"/>
        <v>0</v>
      </c>
      <c r="I15" s="30"/>
    </row>
    <row r="16" spans="1:9" s="7" customFormat="1" ht="15.75" customHeight="1">
      <c r="A16" s="5"/>
      <c r="B16" s="34" t="s">
        <v>115</v>
      </c>
      <c r="C16" s="119" t="s">
        <v>27</v>
      </c>
      <c r="D16" s="120"/>
      <c r="E16" s="87"/>
      <c r="F16" s="1">
        <v>1</v>
      </c>
      <c r="G16" s="22" t="s">
        <v>13</v>
      </c>
      <c r="H16" s="23">
        <f t="shared" si="0"/>
        <v>0</v>
      </c>
      <c r="I16" s="30"/>
    </row>
    <row r="17" spans="1:9" s="7" customFormat="1" ht="15.75" customHeight="1">
      <c r="A17" s="5"/>
      <c r="B17" s="34" t="s">
        <v>117</v>
      </c>
      <c r="C17" s="127" t="s">
        <v>29</v>
      </c>
      <c r="D17" s="128"/>
      <c r="E17" s="87"/>
      <c r="F17" s="1">
        <v>1</v>
      </c>
      <c r="G17" s="22" t="s">
        <v>13</v>
      </c>
      <c r="H17" s="23">
        <f t="shared" si="0"/>
        <v>0</v>
      </c>
      <c r="I17" s="30"/>
    </row>
    <row r="18" spans="1:9" s="7" customFormat="1" ht="15.75" customHeight="1">
      <c r="A18" s="5"/>
      <c r="B18" s="34" t="s">
        <v>112</v>
      </c>
      <c r="C18" s="119" t="s">
        <v>31</v>
      </c>
      <c r="D18" s="120"/>
      <c r="E18" s="87"/>
      <c r="F18" s="1">
        <v>1</v>
      </c>
      <c r="G18" s="22" t="s">
        <v>13</v>
      </c>
      <c r="H18" s="23">
        <f t="shared" si="0"/>
        <v>0</v>
      </c>
      <c r="I18" s="30"/>
    </row>
    <row r="19" spans="1:9" s="7" customFormat="1" ht="15.75" customHeight="1">
      <c r="A19" s="5"/>
      <c r="B19" s="34" t="s">
        <v>49</v>
      </c>
      <c r="C19" s="119" t="s">
        <v>424</v>
      </c>
      <c r="D19" s="120"/>
      <c r="E19" s="87"/>
      <c r="F19" s="1">
        <v>1</v>
      </c>
      <c r="G19" s="22" t="s">
        <v>13</v>
      </c>
      <c r="H19" s="23">
        <f t="shared" si="0"/>
        <v>0</v>
      </c>
      <c r="I19" s="30"/>
    </row>
    <row r="20" spans="1:9" s="7" customFormat="1" ht="15.75" customHeight="1">
      <c r="A20" s="13"/>
      <c r="B20" s="125" t="s">
        <v>14</v>
      </c>
      <c r="C20" s="126"/>
      <c r="D20" s="126"/>
      <c r="E20" s="126"/>
      <c r="F20" s="126"/>
      <c r="G20" s="126"/>
      <c r="H20" s="23">
        <f>SUM(H14:H19)</f>
        <v>0</v>
      </c>
      <c r="I20" s="30"/>
    </row>
    <row r="21" spans="1:9" s="7" customFormat="1" ht="15.75" customHeight="1">
      <c r="A21" s="42">
        <v>2</v>
      </c>
      <c r="B21" s="129" t="s">
        <v>11</v>
      </c>
      <c r="C21" s="129"/>
      <c r="D21" s="130"/>
      <c r="E21" s="2" t="s">
        <v>7</v>
      </c>
      <c r="F21" s="2" t="s">
        <v>7</v>
      </c>
      <c r="G21" s="21" t="s">
        <v>7</v>
      </c>
      <c r="H21" s="2" t="s">
        <v>7</v>
      </c>
      <c r="I21" s="30"/>
    </row>
    <row r="22" spans="1:9" s="7" customFormat="1" ht="15.75" customHeight="1">
      <c r="A22" s="5"/>
      <c r="B22" s="34" t="s">
        <v>113</v>
      </c>
      <c r="C22" s="119" t="s">
        <v>21</v>
      </c>
      <c r="D22" s="120"/>
      <c r="E22" s="87"/>
      <c r="F22" s="1">
        <v>1</v>
      </c>
      <c r="G22" s="22" t="s">
        <v>13</v>
      </c>
      <c r="H22" s="23">
        <f>E22*F22</f>
        <v>0</v>
      </c>
      <c r="I22" s="30"/>
    </row>
    <row r="23" spans="1:9" s="7" customFormat="1" ht="15.75" customHeight="1">
      <c r="A23" s="5"/>
      <c r="B23" s="34" t="s">
        <v>114</v>
      </c>
      <c r="C23" s="119" t="s">
        <v>34</v>
      </c>
      <c r="D23" s="120"/>
      <c r="E23" s="87"/>
      <c r="F23" s="1">
        <v>1</v>
      </c>
      <c r="G23" s="1" t="s">
        <v>13</v>
      </c>
      <c r="H23" s="24">
        <f>E23*F23</f>
        <v>0</v>
      </c>
      <c r="I23" s="33" t="s">
        <v>63</v>
      </c>
    </row>
    <row r="24" spans="1:9" s="7" customFormat="1" ht="15.75" customHeight="1">
      <c r="A24" s="5"/>
      <c r="B24" s="34" t="s">
        <v>115</v>
      </c>
      <c r="C24" s="119" t="s">
        <v>35</v>
      </c>
      <c r="D24" s="120"/>
      <c r="E24" s="3" t="s">
        <v>7</v>
      </c>
      <c r="F24" s="1">
        <v>1</v>
      </c>
      <c r="G24" s="1" t="s">
        <v>13</v>
      </c>
      <c r="H24" s="24">
        <f>SUM(H25:H27)</f>
        <v>0</v>
      </c>
      <c r="I24" s="30"/>
    </row>
    <row r="25" spans="1:9" s="7" customFormat="1" ht="15.75" customHeight="1">
      <c r="A25" s="14"/>
      <c r="B25" s="34"/>
      <c r="C25" s="37" t="s">
        <v>46</v>
      </c>
      <c r="D25" s="35" t="s">
        <v>55</v>
      </c>
      <c r="E25" s="88"/>
      <c r="F25" s="88"/>
      <c r="G25" s="36" t="s">
        <v>54</v>
      </c>
      <c r="H25" s="24">
        <f>E25*F25</f>
        <v>0</v>
      </c>
      <c r="I25" s="33"/>
    </row>
    <row r="26" spans="1:9" s="7" customFormat="1" ht="15.75" customHeight="1">
      <c r="A26" s="14"/>
      <c r="B26" s="34"/>
      <c r="C26" s="37" t="s">
        <v>22</v>
      </c>
      <c r="D26" s="27" t="s">
        <v>529</v>
      </c>
      <c r="E26" s="87"/>
      <c r="F26" s="1">
        <v>1</v>
      </c>
      <c r="G26" s="36" t="s">
        <v>53</v>
      </c>
      <c r="H26" s="24">
        <f>E26*F26</f>
        <v>0</v>
      </c>
      <c r="I26" s="30"/>
    </row>
    <row r="27" spans="1:9" s="7" customFormat="1" ht="15.75" customHeight="1">
      <c r="A27" s="14"/>
      <c r="B27" s="34"/>
      <c r="C27" s="37" t="s">
        <v>23</v>
      </c>
      <c r="D27" s="27" t="s">
        <v>530</v>
      </c>
      <c r="E27" s="87"/>
      <c r="F27" s="1">
        <v>1</v>
      </c>
      <c r="G27" s="36" t="s">
        <v>13</v>
      </c>
      <c r="H27" s="24">
        <f>E27*F27</f>
        <v>0</v>
      </c>
      <c r="I27" s="30"/>
    </row>
    <row r="28" spans="1:9" s="7" customFormat="1" ht="15.75" customHeight="1">
      <c r="A28" s="5"/>
      <c r="B28" s="34" t="s">
        <v>116</v>
      </c>
      <c r="C28" s="119" t="s">
        <v>33</v>
      </c>
      <c r="D28" s="120"/>
      <c r="E28" s="3" t="s">
        <v>57</v>
      </c>
      <c r="F28" s="1">
        <v>1</v>
      </c>
      <c r="G28" s="1" t="s">
        <v>13</v>
      </c>
      <c r="H28" s="24">
        <f>SUM(H29:H30)</f>
        <v>0</v>
      </c>
      <c r="I28" s="33" t="s">
        <v>37</v>
      </c>
    </row>
    <row r="29" spans="1:9" s="7" customFormat="1" ht="15.75" customHeight="1">
      <c r="A29" s="5"/>
      <c r="B29" s="34"/>
      <c r="C29" s="37" t="s">
        <v>46</v>
      </c>
      <c r="D29" s="27" t="s">
        <v>62</v>
      </c>
      <c r="E29" s="3">
        <f>別紙１!G103</f>
        <v>0</v>
      </c>
      <c r="F29" s="1">
        <v>1</v>
      </c>
      <c r="G29" s="1" t="s">
        <v>53</v>
      </c>
      <c r="H29" s="24">
        <f>E29*F29</f>
        <v>0</v>
      </c>
      <c r="I29" s="30" t="s">
        <v>420</v>
      </c>
    </row>
    <row r="30" spans="1:9" s="7" customFormat="1" ht="15.75" customHeight="1">
      <c r="A30" s="5"/>
      <c r="B30" s="34"/>
      <c r="C30" s="37" t="s">
        <v>22</v>
      </c>
      <c r="D30" s="27" t="s">
        <v>61</v>
      </c>
      <c r="E30" s="87"/>
      <c r="F30" s="1">
        <v>1</v>
      </c>
      <c r="G30" s="1" t="s">
        <v>53</v>
      </c>
      <c r="H30" s="24">
        <f>E30*F30</f>
        <v>0</v>
      </c>
      <c r="I30" s="33"/>
    </row>
    <row r="31" spans="1:9" s="7" customFormat="1" ht="15.75" customHeight="1">
      <c r="A31" s="14"/>
      <c r="B31" s="125" t="s">
        <v>15</v>
      </c>
      <c r="C31" s="126"/>
      <c r="D31" s="126"/>
      <c r="E31" s="126"/>
      <c r="F31" s="126"/>
      <c r="G31" s="126"/>
      <c r="H31" s="23">
        <f>SUM(H28,H22:H24)</f>
        <v>0</v>
      </c>
      <c r="I31" s="30"/>
    </row>
    <row r="32" spans="1:9" s="7" customFormat="1" ht="15.75" customHeight="1">
      <c r="A32" s="42">
        <v>3</v>
      </c>
      <c r="B32" s="129" t="s">
        <v>10</v>
      </c>
      <c r="C32" s="129"/>
      <c r="D32" s="130"/>
      <c r="E32" s="2" t="s">
        <v>7</v>
      </c>
      <c r="F32" s="2" t="s">
        <v>7</v>
      </c>
      <c r="G32" s="21" t="s">
        <v>7</v>
      </c>
      <c r="H32" s="2" t="s">
        <v>7</v>
      </c>
      <c r="I32" s="30"/>
    </row>
    <row r="33" spans="1:9" s="7" customFormat="1" ht="15.75" customHeight="1">
      <c r="A33" s="5"/>
      <c r="B33" s="34" t="s">
        <v>113</v>
      </c>
      <c r="C33" s="119" t="s">
        <v>26</v>
      </c>
      <c r="D33" s="120"/>
      <c r="E33" s="87"/>
      <c r="F33" s="1">
        <v>1</v>
      </c>
      <c r="G33" s="22" t="s">
        <v>13</v>
      </c>
      <c r="H33" s="23">
        <f>E33*F33</f>
        <v>0</v>
      </c>
      <c r="I33" s="30"/>
    </row>
    <row r="34" spans="1:9" s="7" customFormat="1" ht="15.75" customHeight="1">
      <c r="A34" s="5"/>
      <c r="B34" s="34" t="s">
        <v>50</v>
      </c>
      <c r="C34" s="119" t="s">
        <v>38</v>
      </c>
      <c r="D34" s="120"/>
      <c r="E34" s="3" t="s">
        <v>118</v>
      </c>
      <c r="F34" s="1">
        <v>1</v>
      </c>
      <c r="G34" s="22" t="s">
        <v>53</v>
      </c>
      <c r="H34" s="4">
        <f>SUM(H35:H42)</f>
        <v>0</v>
      </c>
      <c r="I34" s="33" t="s">
        <v>60</v>
      </c>
    </row>
    <row r="35" spans="1:9" s="7" customFormat="1" ht="15.75" customHeight="1">
      <c r="A35" s="5"/>
      <c r="B35" s="6"/>
      <c r="C35" s="37" t="s">
        <v>46</v>
      </c>
      <c r="D35" s="27" t="s">
        <v>39</v>
      </c>
      <c r="E35" s="87"/>
      <c r="F35" s="1">
        <f>別紙２!P274</f>
        <v>0</v>
      </c>
      <c r="G35" s="22" t="s">
        <v>71</v>
      </c>
      <c r="H35" s="4">
        <f t="shared" ref="H35:H43" si="1">E35*F35</f>
        <v>0</v>
      </c>
      <c r="I35" s="30"/>
    </row>
    <row r="36" spans="1:9" s="7" customFormat="1" ht="15.75" customHeight="1">
      <c r="A36" s="5"/>
      <c r="B36" s="6"/>
      <c r="C36" s="37" t="s">
        <v>22</v>
      </c>
      <c r="D36" s="27" t="s">
        <v>41</v>
      </c>
      <c r="E36" s="87"/>
      <c r="F36" s="1">
        <f>別紙２!P275</f>
        <v>0</v>
      </c>
      <c r="G36" s="22" t="s">
        <v>71</v>
      </c>
      <c r="H36" s="4">
        <f t="shared" si="1"/>
        <v>0</v>
      </c>
      <c r="I36" s="30"/>
    </row>
    <row r="37" spans="1:9" s="7" customFormat="1" ht="15.75" customHeight="1">
      <c r="A37" s="5"/>
      <c r="B37" s="6"/>
      <c r="C37" s="37" t="s">
        <v>23</v>
      </c>
      <c r="D37" s="27" t="s">
        <v>40</v>
      </c>
      <c r="E37" s="87"/>
      <c r="F37" s="1">
        <f>別紙２!P276</f>
        <v>0</v>
      </c>
      <c r="G37" s="22" t="s">
        <v>71</v>
      </c>
      <c r="H37" s="4">
        <f t="shared" si="1"/>
        <v>0</v>
      </c>
      <c r="I37" s="30"/>
    </row>
    <row r="38" spans="1:9" s="7" customFormat="1" ht="15.75" customHeight="1">
      <c r="A38" s="5"/>
      <c r="B38" s="6"/>
      <c r="C38" s="37" t="s">
        <v>24</v>
      </c>
      <c r="D38" s="32" t="s">
        <v>42</v>
      </c>
      <c r="E38" s="87"/>
      <c r="F38" s="1">
        <f>別紙２!Q277</f>
        <v>0</v>
      </c>
      <c r="G38" s="22" t="s">
        <v>70</v>
      </c>
      <c r="H38" s="4">
        <f t="shared" si="1"/>
        <v>0</v>
      </c>
      <c r="I38" s="30" t="s">
        <v>119</v>
      </c>
    </row>
    <row r="39" spans="1:9" s="7" customFormat="1" ht="15.75" customHeight="1">
      <c r="A39" s="5"/>
      <c r="B39" s="6"/>
      <c r="C39" s="37" t="s">
        <v>25</v>
      </c>
      <c r="D39" s="32" t="s">
        <v>43</v>
      </c>
      <c r="E39" s="87"/>
      <c r="F39" s="1">
        <f>別紙２!Q278</f>
        <v>0</v>
      </c>
      <c r="G39" s="22" t="s">
        <v>54</v>
      </c>
      <c r="H39" s="4">
        <f t="shared" si="1"/>
        <v>0</v>
      </c>
      <c r="I39" s="30" t="s">
        <v>119</v>
      </c>
    </row>
    <row r="40" spans="1:9" s="7" customFormat="1" ht="15.75" customHeight="1">
      <c r="A40" s="5"/>
      <c r="B40" s="6"/>
      <c r="C40" s="37" t="s">
        <v>28</v>
      </c>
      <c r="D40" s="32" t="s">
        <v>44</v>
      </c>
      <c r="E40" s="87"/>
      <c r="F40" s="1">
        <f>別紙２!P279</f>
        <v>0</v>
      </c>
      <c r="G40" s="22" t="s">
        <v>71</v>
      </c>
      <c r="H40" s="4">
        <f t="shared" si="1"/>
        <v>0</v>
      </c>
      <c r="I40" s="30"/>
    </row>
    <row r="41" spans="1:9" s="7" customFormat="1" ht="15.75" customHeight="1">
      <c r="A41" s="5"/>
      <c r="B41" s="6"/>
      <c r="C41" s="37" t="s">
        <v>30</v>
      </c>
      <c r="D41" s="32" t="s">
        <v>45</v>
      </c>
      <c r="E41" s="87"/>
      <c r="F41" s="1">
        <f>別紙２!Q280</f>
        <v>0</v>
      </c>
      <c r="G41" s="22" t="s">
        <v>54</v>
      </c>
      <c r="H41" s="4">
        <f t="shared" si="1"/>
        <v>0</v>
      </c>
      <c r="I41" s="30" t="s">
        <v>119</v>
      </c>
    </row>
    <row r="42" spans="1:9" s="7" customFormat="1" ht="15.75" customHeight="1">
      <c r="A42" s="5"/>
      <c r="B42" s="6"/>
      <c r="C42" s="37" t="s">
        <v>32</v>
      </c>
      <c r="D42" s="27" t="s">
        <v>446</v>
      </c>
      <c r="E42" s="87"/>
      <c r="F42" s="1">
        <f>別紙２!Q281</f>
        <v>0</v>
      </c>
      <c r="G42" s="22" t="s">
        <v>54</v>
      </c>
      <c r="H42" s="4">
        <f t="shared" si="1"/>
        <v>0</v>
      </c>
      <c r="I42" s="30" t="s">
        <v>119</v>
      </c>
    </row>
    <row r="43" spans="1:9" s="7" customFormat="1" ht="15.75" customHeight="1">
      <c r="A43" s="5"/>
      <c r="B43" s="34" t="s">
        <v>52</v>
      </c>
      <c r="C43" s="119" t="s">
        <v>51</v>
      </c>
      <c r="D43" s="120"/>
      <c r="E43" s="87"/>
      <c r="F43" s="1">
        <v>1</v>
      </c>
      <c r="G43" s="22" t="s">
        <v>13</v>
      </c>
      <c r="H43" s="23">
        <f t="shared" si="1"/>
        <v>0</v>
      </c>
      <c r="I43" s="30"/>
    </row>
    <row r="44" spans="1:9" ht="15.75" customHeight="1">
      <c r="A44" s="15"/>
      <c r="B44" s="125" t="s">
        <v>16</v>
      </c>
      <c r="C44" s="126"/>
      <c r="D44" s="126"/>
      <c r="E44" s="126"/>
      <c r="F44" s="126"/>
      <c r="G44" s="126"/>
      <c r="H44" s="23">
        <f>SUM(H33:H34,H43:H43)</f>
        <v>0</v>
      </c>
      <c r="I44" s="31"/>
    </row>
    <row r="45" spans="1:9" ht="15.75" customHeight="1">
      <c r="A45" s="6">
        <v>4</v>
      </c>
      <c r="B45" s="119" t="s">
        <v>66</v>
      </c>
      <c r="C45" s="119"/>
      <c r="D45" s="120"/>
      <c r="E45" s="87"/>
      <c r="F45" s="2">
        <v>1</v>
      </c>
      <c r="G45" s="21" t="s">
        <v>53</v>
      </c>
      <c r="H45" s="23">
        <f>E45*F45</f>
        <v>0</v>
      </c>
      <c r="I45" s="41" t="s">
        <v>68</v>
      </c>
    </row>
    <row r="46" spans="1:9" ht="15.75" customHeight="1">
      <c r="A46" s="121" t="s">
        <v>59</v>
      </c>
      <c r="B46" s="122"/>
      <c r="C46" s="122"/>
      <c r="D46" s="122"/>
      <c r="E46" s="122"/>
      <c r="F46" s="122"/>
      <c r="G46" s="122"/>
      <c r="H46" s="25">
        <f>H20+H31+H44+H45</f>
        <v>0</v>
      </c>
      <c r="I46" s="39" t="s">
        <v>67</v>
      </c>
    </row>
    <row r="47" spans="1:9" ht="15.75" customHeight="1">
      <c r="A47" s="123" t="s">
        <v>58</v>
      </c>
      <c r="B47" s="124"/>
      <c r="C47" s="124"/>
      <c r="D47" s="124"/>
      <c r="E47" s="124"/>
      <c r="F47" s="124"/>
      <c r="G47" s="124"/>
      <c r="H47" s="4">
        <f>ROUNDDOWN(H46*0.1,0)</f>
        <v>0</v>
      </c>
      <c r="I47" s="38">
        <v>0.1</v>
      </c>
    </row>
    <row r="48" spans="1:9" ht="15.75" customHeight="1">
      <c r="A48" s="123" t="s">
        <v>2</v>
      </c>
      <c r="B48" s="124"/>
      <c r="C48" s="124"/>
      <c r="D48" s="124"/>
      <c r="E48" s="124"/>
      <c r="F48" s="124"/>
      <c r="G48" s="124"/>
      <c r="H48" s="4">
        <f>H46+H47</f>
        <v>0</v>
      </c>
      <c r="I48" s="31"/>
    </row>
    <row r="62" spans="4:9" ht="15.75" customHeight="1">
      <c r="D62"/>
      <c r="E62"/>
      <c r="F62"/>
      <c r="G62"/>
      <c r="H62"/>
      <c r="I62"/>
    </row>
    <row r="63" spans="4:9" ht="15.75" customHeight="1">
      <c r="D63"/>
      <c r="E63"/>
      <c r="F63"/>
      <c r="G63"/>
      <c r="H63"/>
      <c r="I63"/>
    </row>
    <row r="64" spans="4:9" ht="15.75" customHeight="1">
      <c r="D64"/>
      <c r="E64"/>
      <c r="F64"/>
      <c r="G64"/>
      <c r="H64"/>
      <c r="I64"/>
    </row>
    <row r="65" spans="4:9" ht="15.75" customHeight="1">
      <c r="D65"/>
      <c r="E65"/>
      <c r="F65"/>
      <c r="G65"/>
      <c r="H65"/>
      <c r="I65"/>
    </row>
    <row r="66" spans="4:9" ht="15.75" customHeight="1">
      <c r="D66"/>
      <c r="E66"/>
      <c r="F66"/>
      <c r="G66"/>
      <c r="H66"/>
      <c r="I66"/>
    </row>
    <row r="67" spans="4:9" ht="15.75" customHeight="1">
      <c r="D67"/>
      <c r="E67"/>
      <c r="F67"/>
      <c r="G67"/>
      <c r="H67"/>
      <c r="I67"/>
    </row>
    <row r="68" spans="4:9" ht="15.75" customHeight="1">
      <c r="D68"/>
      <c r="E68"/>
      <c r="F68"/>
      <c r="G68"/>
      <c r="H68"/>
      <c r="I68"/>
    </row>
    <row r="69" spans="4:9" ht="15.75" customHeight="1">
      <c r="D69"/>
      <c r="E69"/>
      <c r="F69"/>
      <c r="G69"/>
      <c r="H69"/>
      <c r="I69"/>
    </row>
    <row r="70" spans="4:9" ht="15.75" customHeight="1">
      <c r="D70"/>
      <c r="E70"/>
      <c r="F70"/>
      <c r="G70"/>
      <c r="H70"/>
      <c r="I70"/>
    </row>
    <row r="71" spans="4:9" ht="15.75" customHeight="1">
      <c r="D71"/>
      <c r="E71"/>
      <c r="F71"/>
      <c r="G71"/>
      <c r="H71"/>
      <c r="I71"/>
    </row>
    <row r="72" spans="4:9" ht="15.75" customHeight="1">
      <c r="D72"/>
      <c r="E72"/>
      <c r="F72"/>
      <c r="G72"/>
      <c r="H72"/>
      <c r="I72"/>
    </row>
    <row r="73" spans="4:9" ht="15.75" customHeight="1">
      <c r="E73" s="19"/>
      <c r="F73" s="19"/>
      <c r="G73" s="19"/>
    </row>
    <row r="74" spans="4:9" ht="15.75" customHeight="1">
      <c r="E74" s="19"/>
      <c r="F74" s="19"/>
      <c r="G74" s="19"/>
    </row>
    <row r="75" spans="4:9" ht="15.75" customHeight="1">
      <c r="E75" s="19"/>
      <c r="F75" s="19"/>
      <c r="G75" s="19"/>
    </row>
    <row r="76" spans="4:9" ht="15.75" customHeight="1">
      <c r="E76" s="19"/>
      <c r="F76" s="19"/>
      <c r="G76" s="19"/>
    </row>
  </sheetData>
  <mergeCells count="33">
    <mergeCell ref="F9:I9"/>
    <mergeCell ref="F10:I10"/>
    <mergeCell ref="A1:H1"/>
    <mergeCell ref="A5:E5"/>
    <mergeCell ref="A3:I3"/>
    <mergeCell ref="E2:I2"/>
    <mergeCell ref="F7:I7"/>
    <mergeCell ref="F8:I8"/>
    <mergeCell ref="A11:H11"/>
    <mergeCell ref="B12:D12"/>
    <mergeCell ref="B13:D13"/>
    <mergeCell ref="C14:D14"/>
    <mergeCell ref="C15:D15"/>
    <mergeCell ref="C33:D33"/>
    <mergeCell ref="C16:D16"/>
    <mergeCell ref="C17:D17"/>
    <mergeCell ref="B21:D21"/>
    <mergeCell ref="C28:D28"/>
    <mergeCell ref="C23:D23"/>
    <mergeCell ref="B31:G31"/>
    <mergeCell ref="B32:D32"/>
    <mergeCell ref="C24:D24"/>
    <mergeCell ref="B20:G20"/>
    <mergeCell ref="C22:D22"/>
    <mergeCell ref="C18:D18"/>
    <mergeCell ref="C19:D19"/>
    <mergeCell ref="C34:D34"/>
    <mergeCell ref="C43:D43"/>
    <mergeCell ref="A46:G46"/>
    <mergeCell ref="A47:G47"/>
    <mergeCell ref="A48:G48"/>
    <mergeCell ref="B44:G44"/>
    <mergeCell ref="B45:D45"/>
  </mergeCells>
  <phoneticPr fontId="1"/>
  <pageMargins left="0.70866141732283472" right="0.70866141732283472" top="0.11811023622047245" bottom="0.1181102362204724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3AD3D-D6E4-4622-924D-09971085B2A3}">
  <sheetPr codeName="Sheet2">
    <pageSetUpPr fitToPage="1"/>
  </sheetPr>
  <dimension ref="A1:G108"/>
  <sheetViews>
    <sheetView view="pageBreakPreview" topLeftCell="A82" zoomScaleNormal="70" zoomScaleSheetLayoutView="100" workbookViewId="0">
      <selection activeCell="I88" sqref="I88"/>
    </sheetView>
  </sheetViews>
  <sheetFormatPr defaultColWidth="9" defaultRowHeight="11"/>
  <cols>
    <col min="1" max="1" width="3.453125" style="8" bestFit="1" customWidth="1"/>
    <col min="2" max="2" width="34.7265625" style="8" bestFit="1" customWidth="1"/>
    <col min="3" max="3" width="34.6328125" style="8" bestFit="1" customWidth="1"/>
    <col min="4" max="4" width="6.26953125" style="17" bestFit="1" customWidth="1"/>
    <col min="5" max="5" width="5.7265625" style="69" bestFit="1" customWidth="1"/>
    <col min="6" max="6" width="6" style="18" bestFit="1" customWidth="1"/>
    <col min="7" max="7" width="8" style="18" bestFit="1" customWidth="1"/>
    <col min="8" max="16384" width="9" style="8"/>
  </cols>
  <sheetData>
    <row r="1" spans="1:7">
      <c r="A1" s="131" t="s">
        <v>591</v>
      </c>
      <c r="B1" s="131"/>
      <c r="C1" s="131"/>
      <c r="D1" s="131"/>
      <c r="E1" s="131"/>
      <c r="F1" s="131"/>
      <c r="G1" s="131"/>
    </row>
    <row r="2" spans="1:7" s="7" customFormat="1">
      <c r="A2" s="10" t="s">
        <v>4</v>
      </c>
      <c r="B2" s="10" t="s">
        <v>6</v>
      </c>
      <c r="C2" s="10" t="s">
        <v>64</v>
      </c>
      <c r="D2" s="12" t="s">
        <v>0</v>
      </c>
      <c r="E2" s="90" t="s">
        <v>56</v>
      </c>
      <c r="F2" s="12" t="s">
        <v>12</v>
      </c>
      <c r="G2" s="12" t="s">
        <v>1</v>
      </c>
    </row>
    <row r="3" spans="1:7" s="7" customFormat="1">
      <c r="A3" s="1">
        <v>1</v>
      </c>
      <c r="B3" s="53" t="s">
        <v>342</v>
      </c>
      <c r="C3" s="53" t="s">
        <v>372</v>
      </c>
      <c r="D3" s="85"/>
      <c r="E3" s="101">
        <v>1</v>
      </c>
      <c r="F3" s="54" t="s">
        <v>120</v>
      </c>
      <c r="G3" s="26">
        <f t="shared" ref="G3:G10" si="0">D3*E3</f>
        <v>0</v>
      </c>
    </row>
    <row r="4" spans="1:7" s="7" customFormat="1">
      <c r="A4" s="1">
        <f>A3+1</f>
        <v>2</v>
      </c>
      <c r="B4" s="53" t="s">
        <v>343</v>
      </c>
      <c r="C4" s="53" t="s">
        <v>373</v>
      </c>
      <c r="D4" s="85"/>
      <c r="E4" s="101">
        <v>53</v>
      </c>
      <c r="F4" s="54" t="s">
        <v>121</v>
      </c>
      <c r="G4" s="26">
        <f t="shared" si="0"/>
        <v>0</v>
      </c>
    </row>
    <row r="5" spans="1:7" s="7" customFormat="1">
      <c r="A5" s="1">
        <f t="shared" ref="A5:A71" si="1">A4+1</f>
        <v>3</v>
      </c>
      <c r="B5" s="53" t="s">
        <v>344</v>
      </c>
      <c r="C5" s="53" t="s">
        <v>374</v>
      </c>
      <c r="D5" s="85"/>
      <c r="E5" s="101">
        <v>25</v>
      </c>
      <c r="F5" s="54" t="s">
        <v>121</v>
      </c>
      <c r="G5" s="26">
        <f t="shared" si="0"/>
        <v>0</v>
      </c>
    </row>
    <row r="6" spans="1:7" s="7" customFormat="1">
      <c r="A6" s="1">
        <f t="shared" si="1"/>
        <v>4</v>
      </c>
      <c r="B6" s="53" t="s">
        <v>345</v>
      </c>
      <c r="C6" s="53" t="s">
        <v>375</v>
      </c>
      <c r="D6" s="85"/>
      <c r="E6" s="101">
        <v>10</v>
      </c>
      <c r="F6" s="54" t="s">
        <v>121</v>
      </c>
      <c r="G6" s="26">
        <f t="shared" si="0"/>
        <v>0</v>
      </c>
    </row>
    <row r="7" spans="1:7" s="7" customFormat="1">
      <c r="A7" s="1">
        <f t="shared" si="1"/>
        <v>5</v>
      </c>
      <c r="B7" s="53" t="s">
        <v>594</v>
      </c>
      <c r="C7" s="53" t="s">
        <v>595</v>
      </c>
      <c r="D7" s="85"/>
      <c r="E7" s="101">
        <v>592</v>
      </c>
      <c r="F7" s="54" t="s">
        <v>136</v>
      </c>
      <c r="G7" s="26">
        <f t="shared" si="0"/>
        <v>0</v>
      </c>
    </row>
    <row r="8" spans="1:7" s="7" customFormat="1">
      <c r="A8" s="1">
        <f t="shared" si="1"/>
        <v>6</v>
      </c>
      <c r="B8" s="53" t="s">
        <v>131</v>
      </c>
      <c r="C8" s="53"/>
      <c r="D8" s="85"/>
      <c r="E8" s="101">
        <v>142</v>
      </c>
      <c r="F8" s="54" t="s">
        <v>123</v>
      </c>
      <c r="G8" s="26">
        <f t="shared" si="0"/>
        <v>0</v>
      </c>
    </row>
    <row r="9" spans="1:7" s="7" customFormat="1">
      <c r="A9" s="1">
        <f t="shared" si="1"/>
        <v>7</v>
      </c>
      <c r="B9" s="53" t="s">
        <v>516</v>
      </c>
      <c r="C9" s="53" t="s">
        <v>452</v>
      </c>
      <c r="D9" s="85"/>
      <c r="E9" s="101">
        <f>7+9</f>
        <v>16</v>
      </c>
      <c r="F9" s="54" t="s">
        <v>133</v>
      </c>
      <c r="G9" s="26">
        <f t="shared" si="0"/>
        <v>0</v>
      </c>
    </row>
    <row r="10" spans="1:7" s="7" customFormat="1">
      <c r="A10" s="1">
        <f t="shared" si="1"/>
        <v>8</v>
      </c>
      <c r="B10" s="53" t="s">
        <v>361</v>
      </c>
      <c r="C10" s="53" t="s">
        <v>451</v>
      </c>
      <c r="D10" s="85"/>
      <c r="E10" s="101">
        <v>3</v>
      </c>
      <c r="F10" s="54" t="s">
        <v>133</v>
      </c>
      <c r="G10" s="26">
        <f t="shared" si="0"/>
        <v>0</v>
      </c>
    </row>
    <row r="11" spans="1:7" s="7" customFormat="1">
      <c r="A11" s="1">
        <f t="shared" si="1"/>
        <v>9</v>
      </c>
      <c r="B11" s="53" t="s">
        <v>454</v>
      </c>
      <c r="C11" s="53" t="s">
        <v>376</v>
      </c>
      <c r="D11" s="85"/>
      <c r="E11" s="101">
        <v>301</v>
      </c>
      <c r="F11" s="54" t="s">
        <v>123</v>
      </c>
      <c r="G11" s="26">
        <f t="shared" ref="G11:G69" si="2">D11*E11</f>
        <v>0</v>
      </c>
    </row>
    <row r="12" spans="1:7" s="7" customFormat="1">
      <c r="A12" s="1">
        <f t="shared" si="1"/>
        <v>10</v>
      </c>
      <c r="B12" s="53" t="s">
        <v>346</v>
      </c>
      <c r="C12" s="53" t="s">
        <v>377</v>
      </c>
      <c r="D12" s="85"/>
      <c r="E12" s="101">
        <v>571</v>
      </c>
      <c r="F12" s="54" t="s">
        <v>124</v>
      </c>
      <c r="G12" s="26">
        <f t="shared" si="2"/>
        <v>0</v>
      </c>
    </row>
    <row r="13" spans="1:7" s="7" customFormat="1">
      <c r="A13" s="1">
        <f t="shared" si="1"/>
        <v>11</v>
      </c>
      <c r="B13" s="56" t="s">
        <v>406</v>
      </c>
      <c r="C13" s="53" t="s">
        <v>418</v>
      </c>
      <c r="D13" s="85"/>
      <c r="E13" s="101">
        <v>5</v>
      </c>
      <c r="F13" s="54" t="s">
        <v>130</v>
      </c>
      <c r="G13" s="26">
        <f t="shared" ref="G13:G38" si="3">D13*E13</f>
        <v>0</v>
      </c>
    </row>
    <row r="14" spans="1:7" s="7" customFormat="1">
      <c r="A14" s="1">
        <f t="shared" si="1"/>
        <v>12</v>
      </c>
      <c r="B14" s="53" t="s">
        <v>362</v>
      </c>
      <c r="C14" s="53" t="s">
        <v>394</v>
      </c>
      <c r="D14" s="85"/>
      <c r="E14" s="101">
        <v>5</v>
      </c>
      <c r="F14" s="54" t="s">
        <v>134</v>
      </c>
      <c r="G14" s="26">
        <f t="shared" si="3"/>
        <v>0</v>
      </c>
    </row>
    <row r="15" spans="1:7" s="7" customFormat="1">
      <c r="A15" s="1">
        <f t="shared" si="1"/>
        <v>13</v>
      </c>
      <c r="B15" s="53" t="s">
        <v>135</v>
      </c>
      <c r="C15" s="53"/>
      <c r="D15" s="85"/>
      <c r="E15" s="101">
        <v>5</v>
      </c>
      <c r="F15" s="54" t="s">
        <v>134</v>
      </c>
      <c r="G15" s="26">
        <f t="shared" si="3"/>
        <v>0</v>
      </c>
    </row>
    <row r="16" spans="1:7" s="7" customFormat="1">
      <c r="A16" s="1">
        <f t="shared" si="1"/>
        <v>14</v>
      </c>
      <c r="B16" s="53" t="s">
        <v>363</v>
      </c>
      <c r="C16" s="53"/>
      <c r="D16" s="85"/>
      <c r="E16" s="101">
        <v>30</v>
      </c>
      <c r="F16" s="54" t="s">
        <v>132</v>
      </c>
      <c r="G16" s="26">
        <f t="shared" si="3"/>
        <v>0</v>
      </c>
    </row>
    <row r="17" spans="1:7" s="7" customFormat="1">
      <c r="A17" s="1">
        <f t="shared" si="1"/>
        <v>15</v>
      </c>
      <c r="B17" s="53" t="s">
        <v>405</v>
      </c>
      <c r="C17" s="53" t="s">
        <v>415</v>
      </c>
      <c r="D17" s="85"/>
      <c r="E17" s="101">
        <v>10</v>
      </c>
      <c r="F17" s="54" t="s">
        <v>123</v>
      </c>
      <c r="G17" s="26">
        <f t="shared" si="3"/>
        <v>0</v>
      </c>
    </row>
    <row r="18" spans="1:7" s="7" customFormat="1">
      <c r="A18" s="1">
        <f t="shared" si="1"/>
        <v>16</v>
      </c>
      <c r="B18" s="53" t="s">
        <v>534</v>
      </c>
      <c r="C18" s="53" t="s">
        <v>517</v>
      </c>
      <c r="D18" s="85"/>
      <c r="E18" s="101">
        <v>120</v>
      </c>
      <c r="F18" s="54" t="s">
        <v>130</v>
      </c>
      <c r="G18" s="26">
        <f t="shared" si="3"/>
        <v>0</v>
      </c>
    </row>
    <row r="19" spans="1:7" s="7" customFormat="1">
      <c r="A19" s="1">
        <f t="shared" si="1"/>
        <v>17</v>
      </c>
      <c r="B19" s="53" t="s">
        <v>535</v>
      </c>
      <c r="C19" s="53"/>
      <c r="D19" s="85"/>
      <c r="E19" s="101">
        <v>42</v>
      </c>
      <c r="F19" s="54" t="s">
        <v>130</v>
      </c>
      <c r="G19" s="26">
        <f t="shared" si="3"/>
        <v>0</v>
      </c>
    </row>
    <row r="20" spans="1:7" s="7" customFormat="1">
      <c r="A20" s="1">
        <f t="shared" si="1"/>
        <v>18</v>
      </c>
      <c r="B20" s="53" t="s">
        <v>518</v>
      </c>
      <c r="C20" s="53"/>
      <c r="D20" s="85"/>
      <c r="E20" s="101">
        <v>35</v>
      </c>
      <c r="F20" s="54" t="s">
        <v>130</v>
      </c>
      <c r="G20" s="26">
        <f t="shared" si="3"/>
        <v>0</v>
      </c>
    </row>
    <row r="21" spans="1:7" s="7" customFormat="1">
      <c r="A21" s="1">
        <f t="shared" si="1"/>
        <v>19</v>
      </c>
      <c r="B21" s="53" t="s">
        <v>357</v>
      </c>
      <c r="C21" s="53"/>
      <c r="D21" s="85"/>
      <c r="E21" s="101">
        <v>20</v>
      </c>
      <c r="F21" s="54" t="s">
        <v>130</v>
      </c>
      <c r="G21" s="26">
        <f t="shared" si="3"/>
        <v>0</v>
      </c>
    </row>
    <row r="22" spans="1:7" s="7" customFormat="1">
      <c r="A22" s="1">
        <f t="shared" si="1"/>
        <v>20</v>
      </c>
      <c r="B22" s="53" t="s">
        <v>358</v>
      </c>
      <c r="C22" s="53"/>
      <c r="D22" s="85"/>
      <c r="E22" s="101">
        <v>3</v>
      </c>
      <c r="F22" s="54" t="s">
        <v>130</v>
      </c>
      <c r="G22" s="26">
        <f t="shared" si="3"/>
        <v>0</v>
      </c>
    </row>
    <row r="23" spans="1:7" s="7" customFormat="1">
      <c r="A23" s="1">
        <f t="shared" si="1"/>
        <v>21</v>
      </c>
      <c r="B23" s="53" t="s">
        <v>449</v>
      </c>
      <c r="C23" s="53"/>
      <c r="D23" s="85"/>
      <c r="E23" s="101">
        <v>82</v>
      </c>
      <c r="F23" s="54" t="s">
        <v>136</v>
      </c>
      <c r="G23" s="26">
        <f t="shared" si="3"/>
        <v>0</v>
      </c>
    </row>
    <row r="24" spans="1:7" s="7" customFormat="1">
      <c r="A24" s="1">
        <f t="shared" si="1"/>
        <v>22</v>
      </c>
      <c r="B24" s="53" t="s">
        <v>450</v>
      </c>
      <c r="C24" s="53"/>
      <c r="D24" s="85"/>
      <c r="E24" s="101">
        <v>200</v>
      </c>
      <c r="F24" s="54" t="s">
        <v>132</v>
      </c>
      <c r="G24" s="26">
        <f t="shared" si="3"/>
        <v>0</v>
      </c>
    </row>
    <row r="25" spans="1:7" s="7" customFormat="1">
      <c r="A25" s="1">
        <f t="shared" si="1"/>
        <v>23</v>
      </c>
      <c r="B25" s="53" t="s">
        <v>348</v>
      </c>
      <c r="C25" s="53" t="s">
        <v>417</v>
      </c>
      <c r="D25" s="85"/>
      <c r="E25" s="101">
        <v>91</v>
      </c>
      <c r="F25" s="54" t="s">
        <v>123</v>
      </c>
      <c r="G25" s="26">
        <f t="shared" si="3"/>
        <v>0</v>
      </c>
    </row>
    <row r="26" spans="1:7" s="7" customFormat="1">
      <c r="A26" s="1">
        <f t="shared" si="1"/>
        <v>24</v>
      </c>
      <c r="B26" s="152" t="s">
        <v>596</v>
      </c>
      <c r="C26" s="152" t="s">
        <v>141</v>
      </c>
      <c r="D26" s="85"/>
      <c r="E26" s="101">
        <v>3</v>
      </c>
      <c r="F26" s="1" t="s">
        <v>13</v>
      </c>
      <c r="G26" s="26">
        <f t="shared" si="3"/>
        <v>0</v>
      </c>
    </row>
    <row r="27" spans="1:7" s="7" customFormat="1">
      <c r="A27" s="1">
        <f t="shared" si="1"/>
        <v>25</v>
      </c>
      <c r="B27" s="53" t="s">
        <v>349</v>
      </c>
      <c r="C27" s="53" t="s">
        <v>386</v>
      </c>
      <c r="D27" s="85"/>
      <c r="E27" s="101">
        <v>21</v>
      </c>
      <c r="F27" s="54" t="s">
        <v>123</v>
      </c>
      <c r="G27" s="26">
        <f t="shared" ref="G27:G28" si="4">D27*E27</f>
        <v>0</v>
      </c>
    </row>
    <row r="28" spans="1:7" s="7" customFormat="1">
      <c r="A28" s="1">
        <f t="shared" si="1"/>
        <v>26</v>
      </c>
      <c r="B28" s="53" t="s">
        <v>350</v>
      </c>
      <c r="C28" s="53" t="s">
        <v>414</v>
      </c>
      <c r="D28" s="85"/>
      <c r="E28" s="101">
        <v>60</v>
      </c>
      <c r="F28" s="54" t="s">
        <v>123</v>
      </c>
      <c r="G28" s="26">
        <f t="shared" si="4"/>
        <v>0</v>
      </c>
    </row>
    <row r="29" spans="1:7" s="7" customFormat="1">
      <c r="A29" s="1">
        <f t="shared" si="1"/>
        <v>27</v>
      </c>
      <c r="B29" s="53" t="s">
        <v>351</v>
      </c>
      <c r="C29" s="53" t="s">
        <v>387</v>
      </c>
      <c r="D29" s="85"/>
      <c r="E29" s="101">
        <v>33</v>
      </c>
      <c r="F29" s="54" t="s">
        <v>123</v>
      </c>
      <c r="G29" s="26">
        <f t="shared" si="3"/>
        <v>0</v>
      </c>
    </row>
    <row r="30" spans="1:7" s="7" customFormat="1">
      <c r="A30" s="1">
        <f t="shared" si="1"/>
        <v>28</v>
      </c>
      <c r="B30" s="53" t="s">
        <v>597</v>
      </c>
      <c r="C30" s="53" t="s">
        <v>598</v>
      </c>
      <c r="D30" s="85"/>
      <c r="E30" s="101">
        <v>8</v>
      </c>
      <c r="F30" s="54" t="s">
        <v>130</v>
      </c>
      <c r="G30" s="26">
        <f t="shared" si="3"/>
        <v>0</v>
      </c>
    </row>
    <row r="31" spans="1:7" s="7" customFormat="1">
      <c r="A31" s="1">
        <f t="shared" si="1"/>
        <v>29</v>
      </c>
      <c r="B31" s="53" t="s">
        <v>352</v>
      </c>
      <c r="C31" s="53" t="s">
        <v>388</v>
      </c>
      <c r="D31" s="85"/>
      <c r="E31" s="101">
        <v>8</v>
      </c>
      <c r="F31" s="54" t="s">
        <v>123</v>
      </c>
      <c r="G31" s="26">
        <f t="shared" si="3"/>
        <v>0</v>
      </c>
    </row>
    <row r="32" spans="1:7" s="7" customFormat="1">
      <c r="A32" s="1">
        <f t="shared" si="1"/>
        <v>30</v>
      </c>
      <c r="B32" s="53" t="s">
        <v>353</v>
      </c>
      <c r="C32" s="53" t="s">
        <v>389</v>
      </c>
      <c r="D32" s="85"/>
      <c r="E32" s="101">
        <v>3</v>
      </c>
      <c r="F32" s="54" t="s">
        <v>123</v>
      </c>
      <c r="G32" s="26">
        <f t="shared" si="3"/>
        <v>0</v>
      </c>
    </row>
    <row r="33" spans="1:7" s="7" customFormat="1">
      <c r="A33" s="1">
        <f t="shared" si="1"/>
        <v>31</v>
      </c>
      <c r="B33" s="53" t="s">
        <v>354</v>
      </c>
      <c r="C33" s="53" t="s">
        <v>390</v>
      </c>
      <c r="D33" s="85"/>
      <c r="E33" s="101">
        <v>9</v>
      </c>
      <c r="F33" s="54" t="s">
        <v>123</v>
      </c>
      <c r="G33" s="26">
        <f t="shared" si="3"/>
        <v>0</v>
      </c>
    </row>
    <row r="34" spans="1:7" s="7" customFormat="1">
      <c r="A34" s="1">
        <f t="shared" si="1"/>
        <v>32</v>
      </c>
      <c r="B34" s="55" t="s">
        <v>355</v>
      </c>
      <c r="C34" s="55" t="s">
        <v>391</v>
      </c>
      <c r="D34" s="85"/>
      <c r="E34" s="101">
        <v>20</v>
      </c>
      <c r="F34" s="54" t="s">
        <v>129</v>
      </c>
      <c r="G34" s="26">
        <f t="shared" si="3"/>
        <v>0</v>
      </c>
    </row>
    <row r="35" spans="1:7" s="7" customFormat="1">
      <c r="A35" s="1">
        <f t="shared" si="1"/>
        <v>33</v>
      </c>
      <c r="B35" s="55" t="s">
        <v>356</v>
      </c>
      <c r="C35" s="55" t="s">
        <v>392</v>
      </c>
      <c r="D35" s="85"/>
      <c r="E35" s="101">
        <v>40</v>
      </c>
      <c r="F35" s="54" t="s">
        <v>129</v>
      </c>
      <c r="G35" s="26">
        <f t="shared" si="3"/>
        <v>0</v>
      </c>
    </row>
    <row r="36" spans="1:7" s="7" customFormat="1">
      <c r="A36" s="1">
        <f t="shared" si="1"/>
        <v>34</v>
      </c>
      <c r="B36" s="53" t="s">
        <v>359</v>
      </c>
      <c r="C36" s="53" t="s">
        <v>393</v>
      </c>
      <c r="D36" s="85"/>
      <c r="E36" s="101">
        <v>150</v>
      </c>
      <c r="F36" s="54" t="s">
        <v>122</v>
      </c>
      <c r="G36" s="26">
        <f t="shared" si="3"/>
        <v>0</v>
      </c>
    </row>
    <row r="37" spans="1:7" s="7" customFormat="1">
      <c r="A37" s="1">
        <f t="shared" si="1"/>
        <v>35</v>
      </c>
      <c r="B37" s="53" t="s">
        <v>360</v>
      </c>
      <c r="C37" s="53"/>
      <c r="D37" s="85"/>
      <c r="E37" s="101">
        <v>49</v>
      </c>
      <c r="F37" s="54" t="s">
        <v>126</v>
      </c>
      <c r="G37" s="26">
        <f t="shared" si="3"/>
        <v>0</v>
      </c>
    </row>
    <row r="38" spans="1:7" s="7" customFormat="1">
      <c r="A38" s="1">
        <f t="shared" si="1"/>
        <v>36</v>
      </c>
      <c r="B38" s="53" t="s">
        <v>125</v>
      </c>
      <c r="C38" s="53" t="s">
        <v>378</v>
      </c>
      <c r="D38" s="85"/>
      <c r="E38" s="101">
        <v>1400</v>
      </c>
      <c r="F38" s="54" t="s">
        <v>126</v>
      </c>
      <c r="G38" s="26">
        <f t="shared" si="3"/>
        <v>0</v>
      </c>
    </row>
    <row r="39" spans="1:7" s="7" customFormat="1">
      <c r="A39" s="1">
        <f t="shared" si="1"/>
        <v>37</v>
      </c>
      <c r="B39" s="53" t="s">
        <v>347</v>
      </c>
      <c r="C39" s="53" t="s">
        <v>379</v>
      </c>
      <c r="D39" s="85"/>
      <c r="E39" s="101">
        <v>8450</v>
      </c>
      <c r="F39" s="54" t="s">
        <v>122</v>
      </c>
      <c r="G39" s="26">
        <f t="shared" si="2"/>
        <v>0</v>
      </c>
    </row>
    <row r="40" spans="1:7" s="7" customFormat="1">
      <c r="A40" s="1">
        <f t="shared" si="1"/>
        <v>38</v>
      </c>
      <c r="B40" s="53" t="s">
        <v>455</v>
      </c>
      <c r="C40" s="53" t="s">
        <v>380</v>
      </c>
      <c r="D40" s="85"/>
      <c r="E40" s="101">
        <v>3050</v>
      </c>
      <c r="F40" s="54" t="s">
        <v>123</v>
      </c>
      <c r="G40" s="26">
        <f t="shared" si="2"/>
        <v>0</v>
      </c>
    </row>
    <row r="41" spans="1:7" s="7" customFormat="1">
      <c r="A41" s="1">
        <f t="shared" si="1"/>
        <v>39</v>
      </c>
      <c r="B41" s="53" t="s">
        <v>456</v>
      </c>
      <c r="C41" s="53" t="s">
        <v>381</v>
      </c>
      <c r="D41" s="85"/>
      <c r="E41" s="101">
        <f>180+170</f>
        <v>350</v>
      </c>
      <c r="F41" s="54" t="s">
        <v>127</v>
      </c>
      <c r="G41" s="26">
        <f t="shared" si="2"/>
        <v>0</v>
      </c>
    </row>
    <row r="42" spans="1:7" s="7" customFormat="1">
      <c r="A42" s="1">
        <f t="shared" si="1"/>
        <v>40</v>
      </c>
      <c r="B42" s="53" t="s">
        <v>457</v>
      </c>
      <c r="C42" s="53" t="s">
        <v>382</v>
      </c>
      <c r="D42" s="85"/>
      <c r="E42" s="101">
        <v>18</v>
      </c>
      <c r="F42" s="54" t="s">
        <v>127</v>
      </c>
      <c r="G42" s="26">
        <f t="shared" si="2"/>
        <v>0</v>
      </c>
    </row>
    <row r="43" spans="1:7" s="7" customFormat="1">
      <c r="A43" s="1">
        <f t="shared" si="1"/>
        <v>41</v>
      </c>
      <c r="B43" s="53" t="s">
        <v>458</v>
      </c>
      <c r="C43" s="53" t="s">
        <v>383</v>
      </c>
      <c r="D43" s="85"/>
      <c r="E43" s="101">
        <v>30</v>
      </c>
      <c r="F43" s="54" t="s">
        <v>123</v>
      </c>
      <c r="G43" s="26">
        <f t="shared" si="2"/>
        <v>0</v>
      </c>
    </row>
    <row r="44" spans="1:7" s="7" customFormat="1">
      <c r="A44" s="1">
        <f t="shared" si="1"/>
        <v>42</v>
      </c>
      <c r="B44" s="53" t="s">
        <v>599</v>
      </c>
      <c r="C44" s="53" t="s">
        <v>519</v>
      </c>
      <c r="D44" s="85"/>
      <c r="E44" s="101">
        <v>50</v>
      </c>
      <c r="F44" s="54" t="s">
        <v>404</v>
      </c>
      <c r="G44" s="26">
        <f t="shared" si="2"/>
        <v>0</v>
      </c>
    </row>
    <row r="45" spans="1:7" s="7" customFormat="1">
      <c r="A45" s="1">
        <f t="shared" si="1"/>
        <v>43</v>
      </c>
      <c r="B45" s="53" t="s">
        <v>600</v>
      </c>
      <c r="C45" s="53" t="s">
        <v>384</v>
      </c>
      <c r="D45" s="85"/>
      <c r="E45" s="101">
        <v>280</v>
      </c>
      <c r="F45" s="54" t="s">
        <v>136</v>
      </c>
      <c r="G45" s="26">
        <f t="shared" si="2"/>
        <v>0</v>
      </c>
    </row>
    <row r="46" spans="1:7" s="7" customFormat="1">
      <c r="A46" s="1">
        <f t="shared" si="1"/>
        <v>44</v>
      </c>
      <c r="B46" s="53" t="s">
        <v>128</v>
      </c>
      <c r="C46" s="53" t="s">
        <v>385</v>
      </c>
      <c r="D46" s="85"/>
      <c r="E46" s="101">
        <v>6</v>
      </c>
      <c r="F46" s="54" t="s">
        <v>122</v>
      </c>
      <c r="G46" s="26">
        <f t="shared" si="2"/>
        <v>0</v>
      </c>
    </row>
    <row r="47" spans="1:7" s="7" customFormat="1">
      <c r="A47" s="1">
        <f t="shared" si="1"/>
        <v>45</v>
      </c>
      <c r="B47" s="53" t="s">
        <v>601</v>
      </c>
      <c r="C47" s="153"/>
      <c r="D47" s="85"/>
      <c r="E47" s="101">
        <v>2360</v>
      </c>
      <c r="F47" s="54" t="s">
        <v>136</v>
      </c>
      <c r="G47" s="26">
        <f t="shared" si="2"/>
        <v>0</v>
      </c>
    </row>
    <row r="48" spans="1:7" s="7" customFormat="1">
      <c r="A48" s="1">
        <f t="shared" si="1"/>
        <v>46</v>
      </c>
      <c r="B48" s="53" t="s">
        <v>137</v>
      </c>
      <c r="C48" s="53" t="s">
        <v>138</v>
      </c>
      <c r="D48" s="85"/>
      <c r="E48" s="101">
        <v>1</v>
      </c>
      <c r="F48" s="54" t="s">
        <v>122</v>
      </c>
      <c r="G48" s="26">
        <f t="shared" si="2"/>
        <v>0</v>
      </c>
    </row>
    <row r="49" spans="1:7" s="7" customFormat="1">
      <c r="A49" s="1">
        <f t="shared" si="1"/>
        <v>47</v>
      </c>
      <c r="B49" s="53" t="s">
        <v>364</v>
      </c>
      <c r="C49" s="53"/>
      <c r="D49" s="85"/>
      <c r="E49" s="101">
        <v>9</v>
      </c>
      <c r="F49" s="54" t="s">
        <v>126</v>
      </c>
      <c r="G49" s="26">
        <f t="shared" si="2"/>
        <v>0</v>
      </c>
    </row>
    <row r="50" spans="1:7" s="7" customFormat="1">
      <c r="A50" s="1">
        <f t="shared" si="1"/>
        <v>48</v>
      </c>
      <c r="B50" s="53" t="s">
        <v>365</v>
      </c>
      <c r="C50" s="53"/>
      <c r="D50" s="85"/>
      <c r="E50" s="101">
        <v>6</v>
      </c>
      <c r="F50" s="54" t="s">
        <v>126</v>
      </c>
      <c r="G50" s="26">
        <f t="shared" si="2"/>
        <v>0</v>
      </c>
    </row>
    <row r="51" spans="1:7" s="7" customFormat="1">
      <c r="A51" s="1">
        <f t="shared" si="1"/>
        <v>49</v>
      </c>
      <c r="B51" s="53" t="s">
        <v>366</v>
      </c>
      <c r="C51" s="53"/>
      <c r="D51" s="85"/>
      <c r="E51" s="101">
        <v>20</v>
      </c>
      <c r="F51" s="54" t="s">
        <v>122</v>
      </c>
      <c r="G51" s="26">
        <f t="shared" si="2"/>
        <v>0</v>
      </c>
    </row>
    <row r="52" spans="1:7" s="7" customFormat="1">
      <c r="A52" s="1">
        <f t="shared" si="1"/>
        <v>50</v>
      </c>
      <c r="B52" s="53" t="s">
        <v>139</v>
      </c>
      <c r="C52" s="53"/>
      <c r="D52" s="85"/>
      <c r="E52" s="101">
        <v>20</v>
      </c>
      <c r="F52" s="54" t="s">
        <v>122</v>
      </c>
      <c r="G52" s="26">
        <f t="shared" si="2"/>
        <v>0</v>
      </c>
    </row>
    <row r="53" spans="1:7" s="7" customFormat="1">
      <c r="A53" s="1">
        <f t="shared" si="1"/>
        <v>51</v>
      </c>
      <c r="B53" s="53" t="s">
        <v>367</v>
      </c>
      <c r="C53" s="53"/>
      <c r="D53" s="85"/>
      <c r="E53" s="101">
        <v>59</v>
      </c>
      <c r="F53" s="54" t="s">
        <v>127</v>
      </c>
      <c r="G53" s="26">
        <f t="shared" si="2"/>
        <v>0</v>
      </c>
    </row>
    <row r="54" spans="1:7" s="7" customFormat="1">
      <c r="A54" s="1">
        <f t="shared" si="1"/>
        <v>52</v>
      </c>
      <c r="B54" s="53" t="s">
        <v>368</v>
      </c>
      <c r="C54" s="53"/>
      <c r="D54" s="85"/>
      <c r="E54" s="101">
        <v>100</v>
      </c>
      <c r="F54" s="54" t="s">
        <v>122</v>
      </c>
      <c r="G54" s="26">
        <f t="shared" si="2"/>
        <v>0</v>
      </c>
    </row>
    <row r="55" spans="1:7" s="7" customFormat="1">
      <c r="A55" s="1">
        <f t="shared" si="1"/>
        <v>53</v>
      </c>
      <c r="B55" s="53" t="s">
        <v>369</v>
      </c>
      <c r="C55" s="53"/>
      <c r="D55" s="85"/>
      <c r="E55" s="101">
        <v>3</v>
      </c>
      <c r="F55" s="54" t="s">
        <v>122</v>
      </c>
      <c r="G55" s="26">
        <f t="shared" si="2"/>
        <v>0</v>
      </c>
    </row>
    <row r="56" spans="1:7" s="7" customFormat="1">
      <c r="A56" s="1">
        <f t="shared" si="1"/>
        <v>54</v>
      </c>
      <c r="B56" s="53" t="s">
        <v>140</v>
      </c>
      <c r="C56" s="53"/>
      <c r="D56" s="85"/>
      <c r="E56" s="101">
        <v>85400</v>
      </c>
      <c r="F56" s="54" t="s">
        <v>127</v>
      </c>
      <c r="G56" s="26">
        <f t="shared" si="2"/>
        <v>0</v>
      </c>
    </row>
    <row r="57" spans="1:7" s="7" customFormat="1">
      <c r="A57" s="1">
        <f t="shared" si="1"/>
        <v>55</v>
      </c>
      <c r="B57" s="53" t="s">
        <v>370</v>
      </c>
      <c r="C57" s="53"/>
      <c r="D57" s="85"/>
      <c r="E57" s="101">
        <v>30</v>
      </c>
      <c r="F57" s="54" t="s">
        <v>123</v>
      </c>
      <c r="G57" s="26">
        <f t="shared" si="2"/>
        <v>0</v>
      </c>
    </row>
    <row r="58" spans="1:7" s="7" customFormat="1">
      <c r="A58" s="1">
        <f t="shared" si="1"/>
        <v>56</v>
      </c>
      <c r="B58" s="53" t="s">
        <v>371</v>
      </c>
      <c r="C58" s="53" t="s">
        <v>395</v>
      </c>
      <c r="D58" s="85"/>
      <c r="E58" s="101">
        <v>55</v>
      </c>
      <c r="F58" s="54" t="s">
        <v>123</v>
      </c>
      <c r="G58" s="26">
        <f t="shared" si="2"/>
        <v>0</v>
      </c>
    </row>
    <row r="59" spans="1:7" s="7" customFormat="1">
      <c r="A59" s="1">
        <f t="shared" si="1"/>
        <v>57</v>
      </c>
      <c r="B59" s="53" t="s">
        <v>419</v>
      </c>
      <c r="C59" s="56"/>
      <c r="D59" s="85"/>
      <c r="E59" s="101">
        <v>13000</v>
      </c>
      <c r="F59" s="54" t="s">
        <v>127</v>
      </c>
      <c r="G59" s="26">
        <f t="shared" si="2"/>
        <v>0</v>
      </c>
    </row>
    <row r="60" spans="1:7" s="7" customFormat="1">
      <c r="A60" s="1">
        <f t="shared" si="1"/>
        <v>58</v>
      </c>
      <c r="B60" s="56" t="s">
        <v>407</v>
      </c>
      <c r="C60" s="53" t="s">
        <v>396</v>
      </c>
      <c r="D60" s="85"/>
      <c r="E60" s="101">
        <v>200</v>
      </c>
      <c r="F60" s="54" t="s">
        <v>127</v>
      </c>
      <c r="G60" s="26">
        <f t="shared" si="2"/>
        <v>0</v>
      </c>
    </row>
    <row r="61" spans="1:7" s="7" customFormat="1">
      <c r="A61" s="1">
        <f t="shared" si="1"/>
        <v>59</v>
      </c>
      <c r="B61" s="53" t="s">
        <v>408</v>
      </c>
      <c r="C61" s="53" t="s">
        <v>397</v>
      </c>
      <c r="D61" s="85"/>
      <c r="E61" s="101">
        <v>8</v>
      </c>
      <c r="F61" s="54" t="s">
        <v>127</v>
      </c>
      <c r="G61" s="26">
        <f t="shared" si="2"/>
        <v>0</v>
      </c>
    </row>
    <row r="62" spans="1:7" s="7" customFormat="1">
      <c r="A62" s="1">
        <f t="shared" si="1"/>
        <v>60</v>
      </c>
      <c r="B62" s="53" t="s">
        <v>408</v>
      </c>
      <c r="C62" s="53" t="s">
        <v>398</v>
      </c>
      <c r="D62" s="85"/>
      <c r="E62" s="101">
        <v>15</v>
      </c>
      <c r="F62" s="54" t="s">
        <v>127</v>
      </c>
      <c r="G62" s="26">
        <f t="shared" si="2"/>
        <v>0</v>
      </c>
    </row>
    <row r="63" spans="1:7" s="7" customFormat="1">
      <c r="A63" s="1">
        <f t="shared" si="1"/>
        <v>61</v>
      </c>
      <c r="B63" s="53" t="s">
        <v>409</v>
      </c>
      <c r="C63" s="53" t="s">
        <v>399</v>
      </c>
      <c r="D63" s="85"/>
      <c r="E63" s="101">
        <v>12</v>
      </c>
      <c r="F63" s="54" t="s">
        <v>127</v>
      </c>
      <c r="G63" s="26">
        <f t="shared" si="2"/>
        <v>0</v>
      </c>
    </row>
    <row r="64" spans="1:7" s="7" customFormat="1">
      <c r="A64" s="1">
        <f t="shared" si="1"/>
        <v>62</v>
      </c>
      <c r="B64" s="56" t="s">
        <v>410</v>
      </c>
      <c r="C64" s="53" t="s">
        <v>400</v>
      </c>
      <c r="D64" s="85"/>
      <c r="E64" s="101">
        <f>2+2</f>
        <v>4</v>
      </c>
      <c r="F64" s="54" t="s">
        <v>127</v>
      </c>
      <c r="G64" s="26">
        <f t="shared" si="2"/>
        <v>0</v>
      </c>
    </row>
    <row r="65" spans="1:7" s="7" customFormat="1">
      <c r="A65" s="1">
        <f t="shared" si="1"/>
        <v>63</v>
      </c>
      <c r="B65" s="56" t="s">
        <v>411</v>
      </c>
      <c r="C65" s="53" t="s">
        <v>401</v>
      </c>
      <c r="D65" s="85"/>
      <c r="E65" s="101">
        <v>1</v>
      </c>
      <c r="F65" s="54" t="s">
        <v>127</v>
      </c>
      <c r="G65" s="26">
        <f t="shared" si="2"/>
        <v>0</v>
      </c>
    </row>
    <row r="66" spans="1:7" s="7" customFormat="1">
      <c r="A66" s="1">
        <f t="shared" si="1"/>
        <v>64</v>
      </c>
      <c r="B66" s="53" t="s">
        <v>410</v>
      </c>
      <c r="C66" s="53" t="s">
        <v>402</v>
      </c>
      <c r="D66" s="85"/>
      <c r="E66" s="101">
        <v>3</v>
      </c>
      <c r="F66" s="54" t="s">
        <v>127</v>
      </c>
      <c r="G66" s="26">
        <f t="shared" si="2"/>
        <v>0</v>
      </c>
    </row>
    <row r="67" spans="1:7" s="7" customFormat="1">
      <c r="A67" s="1">
        <f t="shared" si="1"/>
        <v>65</v>
      </c>
      <c r="B67" s="56" t="s">
        <v>412</v>
      </c>
      <c r="C67" s="53" t="s">
        <v>416</v>
      </c>
      <c r="D67" s="85"/>
      <c r="E67" s="101">
        <v>6</v>
      </c>
      <c r="F67" s="54" t="s">
        <v>127</v>
      </c>
      <c r="G67" s="26">
        <f t="shared" si="2"/>
        <v>0</v>
      </c>
    </row>
    <row r="68" spans="1:7" s="7" customFormat="1">
      <c r="A68" s="1">
        <f t="shared" si="1"/>
        <v>66</v>
      </c>
      <c r="B68" s="55" t="s">
        <v>520</v>
      </c>
      <c r="C68" s="55" t="s">
        <v>521</v>
      </c>
      <c r="D68" s="85"/>
      <c r="E68" s="101">
        <v>4</v>
      </c>
      <c r="F68" s="54" t="s">
        <v>127</v>
      </c>
      <c r="G68" s="26">
        <f t="shared" si="2"/>
        <v>0</v>
      </c>
    </row>
    <row r="69" spans="1:7" s="7" customFormat="1">
      <c r="A69" s="1">
        <f t="shared" si="1"/>
        <v>67</v>
      </c>
      <c r="B69" s="55" t="s">
        <v>536</v>
      </c>
      <c r="C69" s="53" t="s">
        <v>537</v>
      </c>
      <c r="D69" s="85"/>
      <c r="E69" s="101">
        <v>2</v>
      </c>
      <c r="F69" s="54" t="s">
        <v>127</v>
      </c>
      <c r="G69" s="26">
        <f t="shared" si="2"/>
        <v>0</v>
      </c>
    </row>
    <row r="70" spans="1:7" s="7" customFormat="1">
      <c r="A70" s="1">
        <f t="shared" si="1"/>
        <v>68</v>
      </c>
      <c r="B70" s="53" t="s">
        <v>413</v>
      </c>
      <c r="C70" s="53" t="s">
        <v>403</v>
      </c>
      <c r="D70" s="85"/>
      <c r="E70" s="101">
        <v>50</v>
      </c>
      <c r="F70" s="54" t="s">
        <v>127</v>
      </c>
      <c r="G70" s="26">
        <f t="shared" ref="G70:G77" si="5">D70*E70</f>
        <v>0</v>
      </c>
    </row>
    <row r="71" spans="1:7" s="7" customFormat="1">
      <c r="A71" s="1">
        <f t="shared" si="1"/>
        <v>69</v>
      </c>
      <c r="B71" s="152" t="s">
        <v>142</v>
      </c>
      <c r="C71" s="152" t="s">
        <v>538</v>
      </c>
      <c r="D71" s="85"/>
      <c r="E71" s="101">
        <v>1</v>
      </c>
      <c r="F71" s="54" t="s">
        <v>404</v>
      </c>
      <c r="G71" s="26">
        <f t="shared" si="5"/>
        <v>0</v>
      </c>
    </row>
    <row r="72" spans="1:7" s="7" customFormat="1">
      <c r="A72" s="1">
        <f t="shared" ref="A72:A102" si="6">A71+1</f>
        <v>70</v>
      </c>
      <c r="B72" s="152" t="s">
        <v>602</v>
      </c>
      <c r="C72" s="152" t="s">
        <v>603</v>
      </c>
      <c r="D72" s="85"/>
      <c r="E72" s="101">
        <v>2</v>
      </c>
      <c r="F72" s="54" t="s">
        <v>404</v>
      </c>
      <c r="G72" s="26">
        <f t="shared" si="5"/>
        <v>0</v>
      </c>
    </row>
    <row r="73" spans="1:7" s="7" customFormat="1">
      <c r="A73" s="1">
        <f t="shared" si="6"/>
        <v>71</v>
      </c>
      <c r="B73" s="53" t="s">
        <v>539</v>
      </c>
      <c r="C73" s="53" t="s">
        <v>604</v>
      </c>
      <c r="D73" s="85"/>
      <c r="E73" s="101">
        <v>1</v>
      </c>
      <c r="F73" s="54" t="s">
        <v>404</v>
      </c>
      <c r="G73" s="26">
        <f t="shared" si="5"/>
        <v>0</v>
      </c>
    </row>
    <row r="74" spans="1:7" s="7" customFormat="1">
      <c r="A74" s="1">
        <f t="shared" si="6"/>
        <v>72</v>
      </c>
      <c r="B74" s="55" t="s">
        <v>426</v>
      </c>
      <c r="C74" s="53"/>
      <c r="D74" s="85"/>
      <c r="E74" s="101">
        <v>4</v>
      </c>
      <c r="F74" s="54" t="s">
        <v>404</v>
      </c>
      <c r="G74" s="26">
        <f>D74*E74</f>
        <v>0</v>
      </c>
    </row>
    <row r="75" spans="1:7" s="7" customFormat="1">
      <c r="A75" s="1">
        <f t="shared" si="6"/>
        <v>73</v>
      </c>
      <c r="B75" s="55" t="s">
        <v>425</v>
      </c>
      <c r="C75" s="55"/>
      <c r="D75" s="85"/>
      <c r="E75" s="101">
        <v>1</v>
      </c>
      <c r="F75" s="54" t="s">
        <v>404</v>
      </c>
      <c r="G75" s="26">
        <f t="shared" si="5"/>
        <v>0</v>
      </c>
    </row>
    <row r="76" spans="1:7" s="7" customFormat="1">
      <c r="A76" s="1">
        <f t="shared" si="6"/>
        <v>74</v>
      </c>
      <c r="B76" s="53" t="s">
        <v>522</v>
      </c>
      <c r="C76" s="55" t="s">
        <v>523</v>
      </c>
      <c r="D76" s="85"/>
      <c r="E76" s="101">
        <v>1</v>
      </c>
      <c r="F76" s="24" t="s">
        <v>13</v>
      </c>
      <c r="G76" s="26">
        <f t="shared" si="5"/>
        <v>0</v>
      </c>
    </row>
    <row r="77" spans="1:7" s="7" customFormat="1">
      <c r="A77" s="1">
        <f t="shared" si="6"/>
        <v>75</v>
      </c>
      <c r="B77" s="53" t="s">
        <v>605</v>
      </c>
      <c r="C77" s="55"/>
      <c r="D77" s="85"/>
      <c r="E77" s="101">
        <v>2</v>
      </c>
      <c r="F77" s="24" t="s">
        <v>130</v>
      </c>
      <c r="G77" s="26">
        <f t="shared" si="5"/>
        <v>0</v>
      </c>
    </row>
    <row r="78" spans="1:7" s="7" customFormat="1">
      <c r="A78" s="1">
        <f t="shared" si="6"/>
        <v>76</v>
      </c>
      <c r="B78" s="55" t="s">
        <v>524</v>
      </c>
      <c r="C78" s="55" t="s">
        <v>528</v>
      </c>
      <c r="D78" s="85"/>
      <c r="E78" s="101">
        <v>2</v>
      </c>
      <c r="F78" s="24" t="s">
        <v>130</v>
      </c>
      <c r="G78" s="26">
        <f t="shared" ref="G78:G102" si="7">D78*E78</f>
        <v>0</v>
      </c>
    </row>
    <row r="79" spans="1:7" s="7" customFormat="1">
      <c r="A79" s="1">
        <f t="shared" si="6"/>
        <v>77</v>
      </c>
      <c r="B79" s="154" t="s">
        <v>525</v>
      </c>
      <c r="C79" s="154"/>
      <c r="D79" s="85"/>
      <c r="E79" s="102">
        <v>0</v>
      </c>
      <c r="F79" s="103" t="s">
        <v>130</v>
      </c>
      <c r="G79" s="26">
        <f t="shared" ref="G79:G98" si="8">D79*E79</f>
        <v>0</v>
      </c>
    </row>
    <row r="80" spans="1:7" s="7" customFormat="1">
      <c r="A80" s="1">
        <f t="shared" si="6"/>
        <v>78</v>
      </c>
      <c r="B80" s="55" t="s">
        <v>526</v>
      </c>
      <c r="C80" s="55" t="s">
        <v>606</v>
      </c>
      <c r="D80" s="85"/>
      <c r="E80" s="101">
        <v>220</v>
      </c>
      <c r="F80" s="24" t="s">
        <v>132</v>
      </c>
      <c r="G80" s="26">
        <f t="shared" si="8"/>
        <v>0</v>
      </c>
    </row>
    <row r="81" spans="1:7" s="7" customFormat="1">
      <c r="A81" s="1">
        <f t="shared" si="6"/>
        <v>79</v>
      </c>
      <c r="B81" s="55" t="s">
        <v>527</v>
      </c>
      <c r="C81" s="55"/>
      <c r="D81" s="85"/>
      <c r="E81" s="101">
        <v>1</v>
      </c>
      <c r="F81" s="24" t="s">
        <v>13</v>
      </c>
      <c r="G81" s="26">
        <f t="shared" si="8"/>
        <v>0</v>
      </c>
    </row>
    <row r="82" spans="1:7" s="7" customFormat="1">
      <c r="A82" s="1">
        <f t="shared" si="6"/>
        <v>80</v>
      </c>
      <c r="B82" s="55" t="s">
        <v>607</v>
      </c>
      <c r="C82" s="55" t="s">
        <v>608</v>
      </c>
      <c r="D82" s="85"/>
      <c r="E82" s="101">
        <v>20</v>
      </c>
      <c r="F82" s="24" t="s">
        <v>404</v>
      </c>
      <c r="G82" s="26">
        <f t="shared" ref="G82:G88" si="9">D82*E82</f>
        <v>0</v>
      </c>
    </row>
    <row r="83" spans="1:7" s="7" customFormat="1">
      <c r="A83" s="1">
        <f t="shared" si="6"/>
        <v>81</v>
      </c>
      <c r="B83" s="55" t="s">
        <v>609</v>
      </c>
      <c r="C83" s="55"/>
      <c r="D83" s="85"/>
      <c r="E83" s="101">
        <v>1</v>
      </c>
      <c r="F83" s="24" t="s">
        <v>13</v>
      </c>
      <c r="G83" s="26">
        <f t="shared" si="9"/>
        <v>0</v>
      </c>
    </row>
    <row r="84" spans="1:7" s="7" customFormat="1">
      <c r="A84" s="1">
        <f t="shared" si="6"/>
        <v>82</v>
      </c>
      <c r="B84" s="55" t="s">
        <v>610</v>
      </c>
      <c r="C84" s="55" t="s">
        <v>611</v>
      </c>
      <c r="D84" s="85"/>
      <c r="E84" s="101">
        <v>10</v>
      </c>
      <c r="F84" s="24" t="s">
        <v>130</v>
      </c>
      <c r="G84" s="26">
        <f t="shared" si="9"/>
        <v>0</v>
      </c>
    </row>
    <row r="85" spans="1:7" s="7" customFormat="1">
      <c r="A85" s="1">
        <f t="shared" si="6"/>
        <v>83</v>
      </c>
      <c r="B85" s="55" t="s">
        <v>612</v>
      </c>
      <c r="C85" s="55" t="s">
        <v>613</v>
      </c>
      <c r="D85" s="85"/>
      <c r="E85" s="101">
        <v>1</v>
      </c>
      <c r="F85" s="24" t="s">
        <v>130</v>
      </c>
      <c r="G85" s="26">
        <f t="shared" si="9"/>
        <v>0</v>
      </c>
    </row>
    <row r="86" spans="1:7" s="7" customFormat="1">
      <c r="A86" s="1">
        <f t="shared" si="6"/>
        <v>84</v>
      </c>
      <c r="B86" s="55" t="s">
        <v>614</v>
      </c>
      <c r="C86" s="55"/>
      <c r="D86" s="85"/>
      <c r="E86" s="101">
        <v>1</v>
      </c>
      <c r="F86" s="24" t="s">
        <v>13</v>
      </c>
      <c r="G86" s="26">
        <f t="shared" si="9"/>
        <v>0</v>
      </c>
    </row>
    <row r="87" spans="1:7" s="7" customFormat="1">
      <c r="A87" s="1">
        <f t="shared" si="6"/>
        <v>85</v>
      </c>
      <c r="B87" s="55" t="s">
        <v>615</v>
      </c>
      <c r="C87" s="55"/>
      <c r="D87" s="85"/>
      <c r="E87" s="101">
        <v>8</v>
      </c>
      <c r="F87" s="24" t="s">
        <v>13</v>
      </c>
      <c r="G87" s="26">
        <f t="shared" si="9"/>
        <v>0</v>
      </c>
    </row>
    <row r="88" spans="1:7" s="7" customFormat="1">
      <c r="A88" s="1">
        <f t="shared" si="6"/>
        <v>86</v>
      </c>
      <c r="B88" s="89"/>
      <c r="C88" s="89"/>
      <c r="D88" s="85"/>
      <c r="E88" s="86"/>
      <c r="F88" s="24"/>
      <c r="G88" s="26">
        <f t="shared" si="9"/>
        <v>0</v>
      </c>
    </row>
    <row r="89" spans="1:7" s="7" customFormat="1">
      <c r="A89" s="1">
        <f t="shared" si="6"/>
        <v>87</v>
      </c>
      <c r="B89" s="89"/>
      <c r="C89" s="89"/>
      <c r="D89" s="85"/>
      <c r="E89" s="86"/>
      <c r="F89" s="24"/>
      <c r="G89" s="26">
        <f t="shared" si="8"/>
        <v>0</v>
      </c>
    </row>
    <row r="90" spans="1:7" s="7" customFormat="1">
      <c r="A90" s="1">
        <f t="shared" si="6"/>
        <v>88</v>
      </c>
      <c r="B90" s="89"/>
      <c r="C90" s="89"/>
      <c r="D90" s="85"/>
      <c r="E90" s="86"/>
      <c r="F90" s="24"/>
      <c r="G90" s="26">
        <f t="shared" si="8"/>
        <v>0</v>
      </c>
    </row>
    <row r="91" spans="1:7" s="7" customFormat="1">
      <c r="A91" s="1">
        <f t="shared" si="6"/>
        <v>89</v>
      </c>
      <c r="B91" s="89"/>
      <c r="C91" s="89"/>
      <c r="D91" s="85"/>
      <c r="E91" s="86"/>
      <c r="F91" s="24"/>
      <c r="G91" s="26">
        <f t="shared" si="8"/>
        <v>0</v>
      </c>
    </row>
    <row r="92" spans="1:7" s="7" customFormat="1">
      <c r="A92" s="1">
        <f t="shared" si="6"/>
        <v>90</v>
      </c>
      <c r="B92" s="89"/>
      <c r="C92" s="89"/>
      <c r="D92" s="85"/>
      <c r="E92" s="86"/>
      <c r="F92" s="24"/>
      <c r="G92" s="26">
        <f t="shared" si="8"/>
        <v>0</v>
      </c>
    </row>
    <row r="93" spans="1:7" s="7" customFormat="1">
      <c r="A93" s="1">
        <f t="shared" si="6"/>
        <v>91</v>
      </c>
      <c r="B93" s="89"/>
      <c r="C93" s="89"/>
      <c r="D93" s="85"/>
      <c r="E93" s="86"/>
      <c r="F93" s="24"/>
      <c r="G93" s="26">
        <f t="shared" si="8"/>
        <v>0</v>
      </c>
    </row>
    <row r="94" spans="1:7" s="7" customFormat="1">
      <c r="A94" s="1">
        <f t="shared" si="6"/>
        <v>92</v>
      </c>
      <c r="B94" s="89"/>
      <c r="C94" s="89"/>
      <c r="D94" s="85"/>
      <c r="E94" s="86"/>
      <c r="F94" s="24"/>
      <c r="G94" s="26">
        <f t="shared" si="8"/>
        <v>0</v>
      </c>
    </row>
    <row r="95" spans="1:7" s="7" customFormat="1">
      <c r="A95" s="1">
        <f t="shared" si="6"/>
        <v>93</v>
      </c>
      <c r="B95" s="89"/>
      <c r="C95" s="89"/>
      <c r="D95" s="85"/>
      <c r="E95" s="86"/>
      <c r="F95" s="24"/>
      <c r="G95" s="26">
        <f t="shared" si="8"/>
        <v>0</v>
      </c>
    </row>
    <row r="96" spans="1:7" s="7" customFormat="1">
      <c r="A96" s="1">
        <f t="shared" si="6"/>
        <v>94</v>
      </c>
      <c r="B96" s="89"/>
      <c r="C96" s="89"/>
      <c r="D96" s="85"/>
      <c r="E96" s="86"/>
      <c r="F96" s="24"/>
      <c r="G96" s="26">
        <f t="shared" si="8"/>
        <v>0</v>
      </c>
    </row>
    <row r="97" spans="1:7" s="7" customFormat="1">
      <c r="A97" s="1">
        <f t="shared" si="6"/>
        <v>95</v>
      </c>
      <c r="B97" s="89"/>
      <c r="C97" s="89"/>
      <c r="D97" s="85"/>
      <c r="E97" s="86"/>
      <c r="F97" s="24"/>
      <c r="G97" s="26">
        <f t="shared" si="8"/>
        <v>0</v>
      </c>
    </row>
    <row r="98" spans="1:7" s="7" customFormat="1">
      <c r="A98" s="1">
        <f t="shared" si="6"/>
        <v>96</v>
      </c>
      <c r="B98" s="89"/>
      <c r="C98" s="89"/>
      <c r="D98" s="85"/>
      <c r="E98" s="86"/>
      <c r="F98" s="24"/>
      <c r="G98" s="26">
        <f t="shared" si="8"/>
        <v>0</v>
      </c>
    </row>
    <row r="99" spans="1:7" s="7" customFormat="1">
      <c r="A99" s="1">
        <f t="shared" si="6"/>
        <v>97</v>
      </c>
      <c r="B99" s="89"/>
      <c r="C99" s="89"/>
      <c r="D99" s="85"/>
      <c r="E99" s="86"/>
      <c r="F99" s="24"/>
      <c r="G99" s="26">
        <f t="shared" si="7"/>
        <v>0</v>
      </c>
    </row>
    <row r="100" spans="1:7" s="7" customFormat="1">
      <c r="A100" s="1">
        <f t="shared" si="6"/>
        <v>98</v>
      </c>
      <c r="B100" s="89"/>
      <c r="C100" s="89"/>
      <c r="D100" s="85"/>
      <c r="E100" s="86"/>
      <c r="F100" s="24"/>
      <c r="G100" s="26">
        <f t="shared" si="7"/>
        <v>0</v>
      </c>
    </row>
    <row r="101" spans="1:7" s="7" customFormat="1">
      <c r="A101" s="1">
        <f t="shared" si="6"/>
        <v>99</v>
      </c>
      <c r="B101" s="89"/>
      <c r="C101" s="89"/>
      <c r="D101" s="85"/>
      <c r="E101" s="86"/>
      <c r="F101" s="24"/>
      <c r="G101" s="26">
        <f t="shared" si="7"/>
        <v>0</v>
      </c>
    </row>
    <row r="102" spans="1:7" s="7" customFormat="1" ht="11.5" thickBot="1">
      <c r="A102" s="1">
        <f t="shared" si="6"/>
        <v>100</v>
      </c>
      <c r="B102" s="89"/>
      <c r="C102" s="89"/>
      <c r="D102" s="85"/>
      <c r="E102" s="86"/>
      <c r="F102" s="24"/>
      <c r="G102" s="26">
        <f t="shared" si="7"/>
        <v>0</v>
      </c>
    </row>
    <row r="103" spans="1:7" ht="11.5" thickTop="1">
      <c r="A103" s="139" t="s">
        <v>59</v>
      </c>
      <c r="B103" s="140"/>
      <c r="C103" s="140"/>
      <c r="D103" s="140"/>
      <c r="E103" s="140"/>
      <c r="F103" s="141"/>
      <c r="G103" s="40">
        <f>SUM(G3:G102)</f>
        <v>0</v>
      </c>
    </row>
    <row r="105" spans="1:7">
      <c r="B105" s="67"/>
      <c r="C105" s="67"/>
      <c r="D105" s="68"/>
      <c r="E105" s="68"/>
    </row>
    <row r="106" spans="1:7">
      <c r="B106" s="67"/>
      <c r="C106" s="67"/>
      <c r="D106" s="68"/>
      <c r="E106" s="68"/>
    </row>
    <row r="107" spans="1:7">
      <c r="B107" s="67"/>
      <c r="C107" s="67"/>
      <c r="D107" s="68"/>
      <c r="E107" s="68"/>
    </row>
    <row r="108" spans="1:7">
      <c r="B108" s="67"/>
      <c r="C108" s="67"/>
      <c r="D108" s="68"/>
      <c r="E108" s="68"/>
    </row>
  </sheetData>
  <mergeCells count="2">
    <mergeCell ref="A103:F103"/>
    <mergeCell ref="A1:G1"/>
  </mergeCells>
  <phoneticPr fontId="1"/>
  <pageMargins left="0.51181102362204722" right="0.51181102362204722" top="0.74803149606299213" bottom="0.74803149606299213" header="0.31496062992125984" footer="0.31496062992125984"/>
  <pageSetup paperSize="9" scale="95" fitToHeight="0" orientation="portrait" r:id="rId1"/>
  <headerFooter>
    <oddFooter>&amp;C&amp;P/&amp;N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06B4DC-D2F1-4E3D-B855-45295B5C1642}">
  <sheetPr codeName="Sheet3"/>
  <dimension ref="A1:S533"/>
  <sheetViews>
    <sheetView view="pageBreakPreview" zoomScaleNormal="103" zoomScaleSheetLayoutView="100" workbookViewId="0">
      <pane xSplit="3" ySplit="3" topLeftCell="D264" activePane="bottomRight" state="frozen"/>
      <selection pane="topRight" activeCell="D1" sqref="D1"/>
      <selection pane="bottomLeft" activeCell="A4" sqref="A4"/>
      <selection pane="bottomRight" activeCell="J283" sqref="J283"/>
    </sheetView>
  </sheetViews>
  <sheetFormatPr defaultColWidth="10.6328125" defaultRowHeight="11"/>
  <cols>
    <col min="1" max="1" width="13.453125" style="70" bestFit="1" customWidth="1"/>
    <col min="2" max="2" width="10.6328125" style="70" customWidth="1"/>
    <col min="3" max="3" width="8.54296875" style="70" customWidth="1"/>
    <col min="4" max="4" width="5.08984375" style="70" bestFit="1" customWidth="1"/>
    <col min="5" max="5" width="2.90625" style="73" bestFit="1" customWidth="1"/>
    <col min="6" max="6" width="5.08984375" style="70" bestFit="1" customWidth="1"/>
    <col min="7" max="7" width="6.1796875" style="70" bestFit="1" customWidth="1"/>
    <col min="8" max="8" width="5.6328125" style="70" bestFit="1" customWidth="1"/>
    <col min="9" max="9" width="5.1796875" style="70" customWidth="1"/>
    <col min="10" max="10" width="8" style="70" customWidth="1"/>
    <col min="11" max="11" width="4.90625" style="73" bestFit="1" customWidth="1"/>
    <col min="12" max="12" width="3" style="73" customWidth="1"/>
    <col min="13" max="13" width="7.26953125" style="70" bestFit="1" customWidth="1"/>
    <col min="14" max="14" width="8" style="70" bestFit="1" customWidth="1"/>
    <col min="15" max="16" width="5.6328125" style="70" bestFit="1" customWidth="1"/>
    <col min="17" max="17" width="8" style="84" bestFit="1" customWidth="1"/>
    <col min="18" max="18" width="68.7265625" style="70" bestFit="1" customWidth="1"/>
    <col min="19" max="16384" width="10.6328125" style="70"/>
  </cols>
  <sheetData>
    <row r="1" spans="1:19">
      <c r="A1" s="142" t="s">
        <v>592</v>
      </c>
      <c r="B1" s="142"/>
      <c r="C1" s="142"/>
      <c r="D1" s="142"/>
      <c r="E1" s="142"/>
      <c r="F1" s="142"/>
      <c r="G1" s="142"/>
      <c r="H1" s="142"/>
      <c r="I1" s="142"/>
      <c r="J1" s="142"/>
      <c r="K1" s="142"/>
      <c r="L1" s="142"/>
      <c r="M1" s="142"/>
      <c r="N1" s="142"/>
      <c r="O1" s="142"/>
      <c r="P1" s="142"/>
      <c r="Q1" s="142"/>
      <c r="R1" s="142"/>
    </row>
    <row r="2" spans="1:19" ht="11" customHeight="1">
      <c r="A2" s="143" t="s">
        <v>143</v>
      </c>
      <c r="B2" s="145" t="s">
        <v>72</v>
      </c>
      <c r="C2" s="145" t="s">
        <v>421</v>
      </c>
      <c r="D2" s="147" t="s">
        <v>109</v>
      </c>
      <c r="E2" s="147"/>
      <c r="F2" s="147"/>
      <c r="G2" s="147"/>
      <c r="H2" s="147"/>
      <c r="I2" s="147"/>
      <c r="J2" s="147"/>
      <c r="K2" s="148" t="s">
        <v>110</v>
      </c>
      <c r="L2" s="148"/>
      <c r="M2" s="148"/>
      <c r="N2" s="148"/>
      <c r="O2" s="148"/>
      <c r="P2" s="148"/>
      <c r="Q2" s="148"/>
      <c r="R2" s="44" t="s">
        <v>146</v>
      </c>
    </row>
    <row r="3" spans="1:19">
      <c r="A3" s="144"/>
      <c r="B3" s="144"/>
      <c r="C3" s="146"/>
      <c r="D3" s="71" t="s">
        <v>443</v>
      </c>
      <c r="E3" s="71"/>
      <c r="F3" s="71" t="s">
        <v>442</v>
      </c>
      <c r="G3" s="71" t="s">
        <v>54</v>
      </c>
      <c r="H3" s="44" t="s">
        <v>144</v>
      </c>
      <c r="I3" s="44" t="s">
        <v>145</v>
      </c>
      <c r="J3" s="44" t="s">
        <v>73</v>
      </c>
      <c r="K3" s="72" t="s">
        <v>443</v>
      </c>
      <c r="L3" s="72"/>
      <c r="M3" s="72" t="s">
        <v>442</v>
      </c>
      <c r="N3" s="72" t="s">
        <v>54</v>
      </c>
      <c r="O3" s="57" t="s">
        <v>144</v>
      </c>
      <c r="P3" s="57" t="s">
        <v>145</v>
      </c>
      <c r="Q3" s="65" t="s">
        <v>73</v>
      </c>
      <c r="R3" s="44"/>
    </row>
    <row r="4" spans="1:19">
      <c r="A4" s="43" t="s">
        <v>147</v>
      </c>
      <c r="B4" s="59" t="s">
        <v>74</v>
      </c>
      <c r="C4" s="43">
        <v>1</v>
      </c>
      <c r="D4" s="166">
        <v>0.29166666666666669</v>
      </c>
      <c r="E4" s="167" t="s">
        <v>445</v>
      </c>
      <c r="F4" s="168">
        <v>0.875</v>
      </c>
      <c r="G4" s="169">
        <f t="shared" ref="G4:G37" si="0">(F4-D4)*24</f>
        <v>13.999999999999998</v>
      </c>
      <c r="H4" s="170" t="s">
        <v>148</v>
      </c>
      <c r="I4" s="170">
        <v>7</v>
      </c>
      <c r="J4" s="169">
        <f t="shared" ref="J4:J67" si="1">G4*I4</f>
        <v>97.999999999999986</v>
      </c>
      <c r="K4" s="166"/>
      <c r="L4" s="167" t="s">
        <v>445</v>
      </c>
      <c r="M4" s="168"/>
      <c r="N4" s="169">
        <f t="shared" ref="N4:N37" si="2">(M4-K4)*24</f>
        <v>0</v>
      </c>
      <c r="O4" s="170"/>
      <c r="P4" s="170"/>
      <c r="Q4" s="91">
        <f t="shared" ref="Q4:Q67" si="3">N4*P4</f>
        <v>0</v>
      </c>
      <c r="R4" s="92" t="s">
        <v>149</v>
      </c>
      <c r="S4" s="93"/>
    </row>
    <row r="5" spans="1:19">
      <c r="A5" s="43" t="s">
        <v>147</v>
      </c>
      <c r="B5" s="59" t="s">
        <v>75</v>
      </c>
      <c r="C5" s="43">
        <v>2</v>
      </c>
      <c r="D5" s="168">
        <v>0.47916666666666669</v>
      </c>
      <c r="E5" s="171" t="s">
        <v>444</v>
      </c>
      <c r="F5" s="168">
        <v>0.875</v>
      </c>
      <c r="G5" s="169">
        <f t="shared" si="0"/>
        <v>9.5</v>
      </c>
      <c r="H5" s="170" t="s">
        <v>462</v>
      </c>
      <c r="I5" s="170">
        <v>2</v>
      </c>
      <c r="J5" s="169">
        <f t="shared" si="1"/>
        <v>19</v>
      </c>
      <c r="K5" s="168"/>
      <c r="L5" s="171" t="s">
        <v>444</v>
      </c>
      <c r="M5" s="168"/>
      <c r="N5" s="169">
        <f t="shared" si="2"/>
        <v>0</v>
      </c>
      <c r="O5" s="170"/>
      <c r="P5" s="170"/>
      <c r="Q5" s="91">
        <f t="shared" si="3"/>
        <v>0</v>
      </c>
      <c r="R5" s="92" t="s">
        <v>151</v>
      </c>
    </row>
    <row r="6" spans="1:19">
      <c r="A6" s="43" t="s">
        <v>147</v>
      </c>
      <c r="B6" s="59" t="s">
        <v>75</v>
      </c>
      <c r="C6" s="43">
        <v>3</v>
      </c>
      <c r="D6" s="168">
        <v>0.66666666666666663</v>
      </c>
      <c r="E6" s="171" t="s">
        <v>444</v>
      </c>
      <c r="F6" s="168">
        <v>0.9375</v>
      </c>
      <c r="G6" s="169">
        <f t="shared" si="0"/>
        <v>6.5000000000000009</v>
      </c>
      <c r="H6" s="170" t="s">
        <v>156</v>
      </c>
      <c r="I6" s="170">
        <v>4</v>
      </c>
      <c r="J6" s="169">
        <f t="shared" si="1"/>
        <v>26.000000000000004</v>
      </c>
      <c r="K6" s="168"/>
      <c r="L6" s="171" t="s">
        <v>444</v>
      </c>
      <c r="M6" s="168"/>
      <c r="N6" s="169">
        <f t="shared" si="2"/>
        <v>0</v>
      </c>
      <c r="O6" s="170"/>
      <c r="P6" s="170"/>
      <c r="Q6" s="91">
        <f t="shared" si="3"/>
        <v>0</v>
      </c>
      <c r="R6" s="92" t="s">
        <v>153</v>
      </c>
    </row>
    <row r="7" spans="1:19">
      <c r="A7" s="43" t="s">
        <v>147</v>
      </c>
      <c r="B7" s="59" t="s">
        <v>75</v>
      </c>
      <c r="C7" s="43">
        <v>4</v>
      </c>
      <c r="D7" s="168">
        <v>0.66666666666666663</v>
      </c>
      <c r="E7" s="171" t="s">
        <v>444</v>
      </c>
      <c r="F7" s="168">
        <v>0.9375</v>
      </c>
      <c r="G7" s="169">
        <f t="shared" si="0"/>
        <v>6.5000000000000009</v>
      </c>
      <c r="H7" s="170" t="s">
        <v>152</v>
      </c>
      <c r="I7" s="170">
        <v>3</v>
      </c>
      <c r="J7" s="169">
        <f t="shared" si="1"/>
        <v>19.500000000000004</v>
      </c>
      <c r="K7" s="168"/>
      <c r="L7" s="171" t="s">
        <v>444</v>
      </c>
      <c r="M7" s="168"/>
      <c r="N7" s="169">
        <f t="shared" si="2"/>
        <v>0</v>
      </c>
      <c r="O7" s="170"/>
      <c r="P7" s="170"/>
      <c r="Q7" s="91">
        <f t="shared" si="3"/>
        <v>0</v>
      </c>
      <c r="R7" s="92" t="s">
        <v>154</v>
      </c>
    </row>
    <row r="8" spans="1:19">
      <c r="A8" s="43" t="s">
        <v>147</v>
      </c>
      <c r="B8" s="59" t="s">
        <v>75</v>
      </c>
      <c r="C8" s="43">
        <v>5</v>
      </c>
      <c r="D8" s="168">
        <v>0.66666666666666663</v>
      </c>
      <c r="E8" s="171" t="s">
        <v>444</v>
      </c>
      <c r="F8" s="168">
        <v>0.9375</v>
      </c>
      <c r="G8" s="169">
        <f t="shared" si="0"/>
        <v>6.5000000000000009</v>
      </c>
      <c r="H8" s="170" t="s">
        <v>463</v>
      </c>
      <c r="I8" s="170">
        <v>3</v>
      </c>
      <c r="J8" s="169">
        <f t="shared" si="1"/>
        <v>19.500000000000004</v>
      </c>
      <c r="K8" s="168"/>
      <c r="L8" s="171" t="s">
        <v>444</v>
      </c>
      <c r="M8" s="168"/>
      <c r="N8" s="169">
        <f t="shared" si="2"/>
        <v>0</v>
      </c>
      <c r="O8" s="170"/>
      <c r="P8" s="170"/>
      <c r="Q8" s="91">
        <f t="shared" si="3"/>
        <v>0</v>
      </c>
      <c r="R8" s="92" t="s">
        <v>155</v>
      </c>
    </row>
    <row r="9" spans="1:19">
      <c r="A9" s="43" t="s">
        <v>147</v>
      </c>
      <c r="B9" s="59" t="s">
        <v>75</v>
      </c>
      <c r="C9" s="43">
        <v>6</v>
      </c>
      <c r="D9" s="168">
        <v>0.47916666666666669</v>
      </c>
      <c r="E9" s="171" t="s">
        <v>444</v>
      </c>
      <c r="F9" s="168">
        <v>0.9375</v>
      </c>
      <c r="G9" s="169">
        <f t="shared" si="0"/>
        <v>11</v>
      </c>
      <c r="H9" s="170" t="s">
        <v>464</v>
      </c>
      <c r="I9" s="170">
        <v>4</v>
      </c>
      <c r="J9" s="169">
        <f t="shared" si="1"/>
        <v>44</v>
      </c>
      <c r="K9" s="168"/>
      <c r="L9" s="171" t="s">
        <v>444</v>
      </c>
      <c r="M9" s="168"/>
      <c r="N9" s="169">
        <f t="shared" si="2"/>
        <v>0</v>
      </c>
      <c r="O9" s="170"/>
      <c r="P9" s="170"/>
      <c r="Q9" s="91">
        <f t="shared" si="3"/>
        <v>0</v>
      </c>
      <c r="R9" s="92" t="s">
        <v>157</v>
      </c>
    </row>
    <row r="10" spans="1:19">
      <c r="A10" s="43" t="s">
        <v>147</v>
      </c>
      <c r="B10" s="59" t="s">
        <v>75</v>
      </c>
      <c r="C10" s="43">
        <v>7</v>
      </c>
      <c r="D10" s="168">
        <v>0.66666666666666663</v>
      </c>
      <c r="E10" s="171" t="s">
        <v>444</v>
      </c>
      <c r="F10" s="168">
        <v>0.9375</v>
      </c>
      <c r="G10" s="169">
        <f t="shared" si="0"/>
        <v>6.5000000000000009</v>
      </c>
      <c r="H10" s="170" t="s">
        <v>462</v>
      </c>
      <c r="I10" s="170">
        <v>2</v>
      </c>
      <c r="J10" s="169">
        <f t="shared" si="1"/>
        <v>13.000000000000002</v>
      </c>
      <c r="K10" s="168"/>
      <c r="L10" s="171" t="s">
        <v>444</v>
      </c>
      <c r="M10" s="168"/>
      <c r="N10" s="169">
        <f t="shared" si="2"/>
        <v>0</v>
      </c>
      <c r="O10" s="170"/>
      <c r="P10" s="170"/>
      <c r="Q10" s="91">
        <f t="shared" si="3"/>
        <v>0</v>
      </c>
      <c r="R10" s="92" t="s">
        <v>158</v>
      </c>
    </row>
    <row r="11" spans="1:19">
      <c r="A11" s="43" t="s">
        <v>147</v>
      </c>
      <c r="B11" s="59" t="s">
        <v>75</v>
      </c>
      <c r="C11" s="43">
        <v>8</v>
      </c>
      <c r="D11" s="168">
        <v>0.66666666666666663</v>
      </c>
      <c r="E11" s="171" t="s">
        <v>444</v>
      </c>
      <c r="F11" s="168">
        <v>0.9375</v>
      </c>
      <c r="G11" s="169">
        <f t="shared" si="0"/>
        <v>6.5000000000000009</v>
      </c>
      <c r="H11" s="170" t="s">
        <v>462</v>
      </c>
      <c r="I11" s="170">
        <v>2</v>
      </c>
      <c r="J11" s="169">
        <f t="shared" si="1"/>
        <v>13.000000000000002</v>
      </c>
      <c r="K11" s="168"/>
      <c r="L11" s="171" t="s">
        <v>444</v>
      </c>
      <c r="M11" s="168"/>
      <c r="N11" s="169">
        <f t="shared" si="2"/>
        <v>0</v>
      </c>
      <c r="O11" s="170"/>
      <c r="P11" s="170"/>
      <c r="Q11" s="91">
        <f t="shared" si="3"/>
        <v>0</v>
      </c>
      <c r="R11" s="92" t="s">
        <v>159</v>
      </c>
    </row>
    <row r="12" spans="1:19">
      <c r="A12" s="43" t="s">
        <v>147</v>
      </c>
      <c r="B12" s="59" t="s">
        <v>75</v>
      </c>
      <c r="C12" s="43">
        <v>10</v>
      </c>
      <c r="D12" s="168">
        <v>0.47916666666666669</v>
      </c>
      <c r="E12" s="171" t="s">
        <v>444</v>
      </c>
      <c r="F12" s="168">
        <v>0.9375</v>
      </c>
      <c r="G12" s="169">
        <f t="shared" si="0"/>
        <v>11</v>
      </c>
      <c r="H12" s="170" t="s">
        <v>462</v>
      </c>
      <c r="I12" s="170">
        <v>2</v>
      </c>
      <c r="J12" s="169">
        <f t="shared" si="1"/>
        <v>22</v>
      </c>
      <c r="K12" s="168"/>
      <c r="L12" s="171" t="s">
        <v>444</v>
      </c>
      <c r="M12" s="168"/>
      <c r="N12" s="169">
        <f t="shared" si="2"/>
        <v>0</v>
      </c>
      <c r="O12" s="170"/>
      <c r="P12" s="170"/>
      <c r="Q12" s="91">
        <f t="shared" si="3"/>
        <v>0</v>
      </c>
      <c r="R12" s="92" t="s">
        <v>160</v>
      </c>
    </row>
    <row r="13" spans="1:19">
      <c r="A13" s="43" t="s">
        <v>447</v>
      </c>
      <c r="B13" s="59" t="s">
        <v>75</v>
      </c>
      <c r="C13" s="43">
        <v>1</v>
      </c>
      <c r="D13" s="172">
        <v>0.58333333333333337</v>
      </c>
      <c r="E13" s="171" t="s">
        <v>444</v>
      </c>
      <c r="F13" s="172">
        <v>0.9375</v>
      </c>
      <c r="G13" s="169">
        <f t="shared" si="0"/>
        <v>8.5</v>
      </c>
      <c r="H13" s="170"/>
      <c r="I13" s="170">
        <v>1</v>
      </c>
      <c r="J13" s="169">
        <f t="shared" si="1"/>
        <v>8.5</v>
      </c>
      <c r="K13" s="172"/>
      <c r="L13" s="171" t="s">
        <v>444</v>
      </c>
      <c r="M13" s="172"/>
      <c r="N13" s="169">
        <f t="shared" si="2"/>
        <v>0</v>
      </c>
      <c r="O13" s="173"/>
      <c r="P13" s="173"/>
      <c r="Q13" s="91">
        <f t="shared" si="3"/>
        <v>0</v>
      </c>
      <c r="R13" s="92" t="s">
        <v>428</v>
      </c>
    </row>
    <row r="14" spans="1:19">
      <c r="A14" s="43" t="s">
        <v>447</v>
      </c>
      <c r="B14" s="59" t="s">
        <v>75</v>
      </c>
      <c r="C14" s="43">
        <v>2</v>
      </c>
      <c r="D14" s="172">
        <v>0.60416666666666663</v>
      </c>
      <c r="E14" s="171" t="s">
        <v>444</v>
      </c>
      <c r="F14" s="172">
        <v>0.9375</v>
      </c>
      <c r="G14" s="169">
        <f t="shared" si="0"/>
        <v>8</v>
      </c>
      <c r="H14" s="170" t="s">
        <v>152</v>
      </c>
      <c r="I14" s="170">
        <v>3</v>
      </c>
      <c r="J14" s="169">
        <f t="shared" si="1"/>
        <v>24</v>
      </c>
      <c r="K14" s="172"/>
      <c r="L14" s="171" t="s">
        <v>444</v>
      </c>
      <c r="M14" s="172"/>
      <c r="N14" s="174">
        <f t="shared" si="2"/>
        <v>0</v>
      </c>
      <c r="O14" s="170"/>
      <c r="P14" s="170"/>
      <c r="Q14" s="155">
        <f t="shared" si="3"/>
        <v>0</v>
      </c>
      <c r="R14" s="92" t="s">
        <v>161</v>
      </c>
    </row>
    <row r="15" spans="1:19">
      <c r="A15" s="43" t="s">
        <v>447</v>
      </c>
      <c r="B15" s="59" t="s">
        <v>75</v>
      </c>
      <c r="C15" s="43">
        <v>3</v>
      </c>
      <c r="D15" s="172">
        <v>0.60416666666666663</v>
      </c>
      <c r="E15" s="171" t="s">
        <v>444</v>
      </c>
      <c r="F15" s="172">
        <v>0.9375</v>
      </c>
      <c r="G15" s="169">
        <f t="shared" si="0"/>
        <v>8</v>
      </c>
      <c r="H15" s="170" t="s">
        <v>152</v>
      </c>
      <c r="I15" s="170">
        <v>3</v>
      </c>
      <c r="J15" s="169">
        <f t="shared" si="1"/>
        <v>24</v>
      </c>
      <c r="K15" s="172"/>
      <c r="L15" s="171" t="s">
        <v>444</v>
      </c>
      <c r="M15" s="172"/>
      <c r="N15" s="174">
        <f t="shared" si="2"/>
        <v>0</v>
      </c>
      <c r="O15" s="170"/>
      <c r="P15" s="170"/>
      <c r="Q15" s="155">
        <f t="shared" si="3"/>
        <v>0</v>
      </c>
      <c r="R15" s="92" t="s">
        <v>162</v>
      </c>
    </row>
    <row r="16" spans="1:19">
      <c r="A16" s="43" t="s">
        <v>447</v>
      </c>
      <c r="B16" s="59" t="s">
        <v>75</v>
      </c>
      <c r="C16" s="43">
        <v>4</v>
      </c>
      <c r="D16" s="172">
        <v>0.60416666666666663</v>
      </c>
      <c r="E16" s="171" t="s">
        <v>444</v>
      </c>
      <c r="F16" s="172">
        <v>0.9375</v>
      </c>
      <c r="G16" s="169">
        <f t="shared" si="0"/>
        <v>8</v>
      </c>
      <c r="H16" s="170" t="s">
        <v>152</v>
      </c>
      <c r="I16" s="170">
        <v>3</v>
      </c>
      <c r="J16" s="169">
        <f t="shared" si="1"/>
        <v>24</v>
      </c>
      <c r="K16" s="172"/>
      <c r="L16" s="171" t="s">
        <v>444</v>
      </c>
      <c r="M16" s="172"/>
      <c r="N16" s="174">
        <f t="shared" si="2"/>
        <v>0</v>
      </c>
      <c r="O16" s="170"/>
      <c r="P16" s="170"/>
      <c r="Q16" s="155">
        <f t="shared" si="3"/>
        <v>0</v>
      </c>
      <c r="R16" s="92" t="s">
        <v>163</v>
      </c>
    </row>
    <row r="17" spans="1:18">
      <c r="A17" s="43" t="s">
        <v>447</v>
      </c>
      <c r="B17" s="59" t="s">
        <v>75</v>
      </c>
      <c r="C17" s="43">
        <v>5</v>
      </c>
      <c r="D17" s="172">
        <v>0.60416666666666663</v>
      </c>
      <c r="E17" s="171" t="s">
        <v>444</v>
      </c>
      <c r="F17" s="172">
        <v>0.9375</v>
      </c>
      <c r="G17" s="169">
        <f t="shared" si="0"/>
        <v>8</v>
      </c>
      <c r="H17" s="170" t="s">
        <v>156</v>
      </c>
      <c r="I17" s="170">
        <v>4</v>
      </c>
      <c r="J17" s="169">
        <f t="shared" si="1"/>
        <v>32</v>
      </c>
      <c r="K17" s="172"/>
      <c r="L17" s="171" t="s">
        <v>444</v>
      </c>
      <c r="M17" s="172"/>
      <c r="N17" s="174">
        <f t="shared" si="2"/>
        <v>0</v>
      </c>
      <c r="O17" s="170"/>
      <c r="P17" s="170"/>
      <c r="Q17" s="155">
        <f t="shared" si="3"/>
        <v>0</v>
      </c>
      <c r="R17" s="92" t="s">
        <v>164</v>
      </c>
    </row>
    <row r="18" spans="1:18">
      <c r="A18" s="43" t="s">
        <v>447</v>
      </c>
      <c r="B18" s="59" t="s">
        <v>75</v>
      </c>
      <c r="C18" s="43">
        <v>6</v>
      </c>
      <c r="D18" s="172">
        <v>0.60416666666666663</v>
      </c>
      <c r="E18" s="171" t="s">
        <v>444</v>
      </c>
      <c r="F18" s="172">
        <v>0.9375</v>
      </c>
      <c r="G18" s="169">
        <f t="shared" si="0"/>
        <v>8</v>
      </c>
      <c r="H18" s="170" t="s">
        <v>152</v>
      </c>
      <c r="I18" s="170">
        <v>3</v>
      </c>
      <c r="J18" s="169">
        <f t="shared" si="1"/>
        <v>24</v>
      </c>
      <c r="K18" s="172"/>
      <c r="L18" s="171" t="s">
        <v>444</v>
      </c>
      <c r="M18" s="172"/>
      <c r="N18" s="174">
        <f t="shared" si="2"/>
        <v>0</v>
      </c>
      <c r="O18" s="170"/>
      <c r="P18" s="170"/>
      <c r="Q18" s="155">
        <f t="shared" si="3"/>
        <v>0</v>
      </c>
      <c r="R18" s="92" t="s">
        <v>165</v>
      </c>
    </row>
    <row r="19" spans="1:18">
      <c r="A19" s="43" t="s">
        <v>447</v>
      </c>
      <c r="B19" s="59" t="s">
        <v>75</v>
      </c>
      <c r="C19" s="43">
        <v>7</v>
      </c>
      <c r="D19" s="172">
        <v>0.60416666666666663</v>
      </c>
      <c r="E19" s="171" t="s">
        <v>444</v>
      </c>
      <c r="F19" s="172">
        <v>0.9375</v>
      </c>
      <c r="G19" s="169">
        <f t="shared" si="0"/>
        <v>8</v>
      </c>
      <c r="H19" s="170" t="s">
        <v>166</v>
      </c>
      <c r="I19" s="170">
        <v>6</v>
      </c>
      <c r="J19" s="169">
        <f t="shared" si="1"/>
        <v>48</v>
      </c>
      <c r="K19" s="172"/>
      <c r="L19" s="171" t="s">
        <v>444</v>
      </c>
      <c r="M19" s="172"/>
      <c r="N19" s="174">
        <f t="shared" si="2"/>
        <v>0</v>
      </c>
      <c r="O19" s="170"/>
      <c r="P19" s="170"/>
      <c r="Q19" s="155">
        <f t="shared" si="3"/>
        <v>0</v>
      </c>
      <c r="R19" s="92" t="s">
        <v>167</v>
      </c>
    </row>
    <row r="20" spans="1:18">
      <c r="A20" s="43" t="s">
        <v>147</v>
      </c>
      <c r="B20" s="59" t="s">
        <v>168</v>
      </c>
      <c r="C20" s="43"/>
      <c r="D20" s="168">
        <v>0.45833333333333331</v>
      </c>
      <c r="E20" s="171" t="s">
        <v>444</v>
      </c>
      <c r="F20" s="168">
        <v>0.95833333333333337</v>
      </c>
      <c r="G20" s="169">
        <f t="shared" si="0"/>
        <v>12</v>
      </c>
      <c r="H20" s="170"/>
      <c r="I20" s="170">
        <v>1</v>
      </c>
      <c r="J20" s="169">
        <f t="shared" si="1"/>
        <v>12</v>
      </c>
      <c r="K20" s="168"/>
      <c r="L20" s="171" t="s">
        <v>444</v>
      </c>
      <c r="M20" s="168"/>
      <c r="N20" s="169">
        <f t="shared" si="2"/>
        <v>0</v>
      </c>
      <c r="O20" s="175"/>
      <c r="P20" s="175"/>
      <c r="Q20" s="91">
        <f t="shared" si="3"/>
        <v>0</v>
      </c>
      <c r="R20" s="92" t="s">
        <v>169</v>
      </c>
    </row>
    <row r="21" spans="1:18">
      <c r="A21" s="43" t="s">
        <v>147</v>
      </c>
      <c r="B21" s="59" t="s">
        <v>108</v>
      </c>
      <c r="C21" s="43"/>
      <c r="D21" s="168">
        <v>0.58333333333333337</v>
      </c>
      <c r="E21" s="171" t="s">
        <v>444</v>
      </c>
      <c r="F21" s="168">
        <v>0.95833333333333337</v>
      </c>
      <c r="G21" s="169">
        <f t="shared" si="0"/>
        <v>9</v>
      </c>
      <c r="H21" s="170"/>
      <c r="I21" s="170">
        <v>1</v>
      </c>
      <c r="J21" s="169">
        <f t="shared" si="1"/>
        <v>9</v>
      </c>
      <c r="K21" s="168"/>
      <c r="L21" s="171" t="s">
        <v>444</v>
      </c>
      <c r="M21" s="168"/>
      <c r="N21" s="169">
        <f t="shared" si="2"/>
        <v>0</v>
      </c>
      <c r="O21" s="170"/>
      <c r="P21" s="170"/>
      <c r="Q21" s="91">
        <f t="shared" si="3"/>
        <v>0</v>
      </c>
      <c r="R21" s="92" t="s">
        <v>170</v>
      </c>
    </row>
    <row r="22" spans="1:18">
      <c r="A22" s="43" t="s">
        <v>147</v>
      </c>
      <c r="B22" s="59" t="s">
        <v>76</v>
      </c>
      <c r="C22" s="43">
        <v>11</v>
      </c>
      <c r="D22" s="168">
        <v>0.45833333333333331</v>
      </c>
      <c r="E22" s="171" t="s">
        <v>444</v>
      </c>
      <c r="F22" s="168">
        <v>0.875</v>
      </c>
      <c r="G22" s="169">
        <f t="shared" si="0"/>
        <v>10</v>
      </c>
      <c r="H22" s="170" t="s">
        <v>462</v>
      </c>
      <c r="I22" s="170">
        <v>2</v>
      </c>
      <c r="J22" s="169">
        <f t="shared" si="1"/>
        <v>20</v>
      </c>
      <c r="K22" s="168"/>
      <c r="L22" s="171" t="s">
        <v>444</v>
      </c>
      <c r="M22" s="168"/>
      <c r="N22" s="169">
        <f t="shared" si="2"/>
        <v>0</v>
      </c>
      <c r="O22" s="170"/>
      <c r="P22" s="170"/>
      <c r="Q22" s="91">
        <f t="shared" si="3"/>
        <v>0</v>
      </c>
      <c r="R22" s="92" t="s">
        <v>151</v>
      </c>
    </row>
    <row r="23" spans="1:18">
      <c r="A23" s="43" t="s">
        <v>147</v>
      </c>
      <c r="B23" s="59" t="s">
        <v>76</v>
      </c>
      <c r="C23" s="43">
        <v>12</v>
      </c>
      <c r="D23" s="168">
        <v>0.66666666666666663</v>
      </c>
      <c r="E23" s="171" t="s">
        <v>444</v>
      </c>
      <c r="F23" s="168">
        <v>0.9375</v>
      </c>
      <c r="G23" s="169">
        <f t="shared" si="0"/>
        <v>6.5000000000000009</v>
      </c>
      <c r="H23" s="170" t="s">
        <v>462</v>
      </c>
      <c r="I23" s="170">
        <v>2</v>
      </c>
      <c r="J23" s="169">
        <f t="shared" si="1"/>
        <v>13.000000000000002</v>
      </c>
      <c r="K23" s="168"/>
      <c r="L23" s="171" t="s">
        <v>444</v>
      </c>
      <c r="M23" s="168"/>
      <c r="N23" s="169">
        <f t="shared" si="2"/>
        <v>0</v>
      </c>
      <c r="O23" s="170"/>
      <c r="P23" s="170"/>
      <c r="Q23" s="91">
        <f t="shared" si="3"/>
        <v>0</v>
      </c>
      <c r="R23" s="92" t="s">
        <v>171</v>
      </c>
    </row>
    <row r="24" spans="1:18">
      <c r="A24" s="43" t="s">
        <v>147</v>
      </c>
      <c r="B24" s="59" t="s">
        <v>76</v>
      </c>
      <c r="C24" s="43">
        <v>13</v>
      </c>
      <c r="D24" s="168">
        <v>0.66666666666666663</v>
      </c>
      <c r="E24" s="171" t="s">
        <v>444</v>
      </c>
      <c r="F24" s="168">
        <v>0.9375</v>
      </c>
      <c r="G24" s="169">
        <f t="shared" si="0"/>
        <v>6.5000000000000009</v>
      </c>
      <c r="H24" s="170" t="s">
        <v>465</v>
      </c>
      <c r="I24" s="170">
        <v>7</v>
      </c>
      <c r="J24" s="169">
        <f t="shared" si="1"/>
        <v>45.500000000000007</v>
      </c>
      <c r="K24" s="168"/>
      <c r="L24" s="171" t="s">
        <v>444</v>
      </c>
      <c r="M24" s="168"/>
      <c r="N24" s="169">
        <f t="shared" si="2"/>
        <v>0</v>
      </c>
      <c r="O24" s="170"/>
      <c r="P24" s="170"/>
      <c r="Q24" s="91">
        <f t="shared" si="3"/>
        <v>0</v>
      </c>
      <c r="R24" s="92" t="s">
        <v>171</v>
      </c>
    </row>
    <row r="25" spans="1:18">
      <c r="A25" s="43" t="s">
        <v>147</v>
      </c>
      <c r="B25" s="59" t="s">
        <v>76</v>
      </c>
      <c r="C25" s="43">
        <v>14</v>
      </c>
      <c r="D25" s="168">
        <v>0.66666666666666663</v>
      </c>
      <c r="E25" s="171" t="s">
        <v>444</v>
      </c>
      <c r="F25" s="168">
        <v>0.9375</v>
      </c>
      <c r="G25" s="169">
        <f t="shared" si="0"/>
        <v>6.5000000000000009</v>
      </c>
      <c r="H25" s="170" t="s">
        <v>464</v>
      </c>
      <c r="I25" s="170">
        <v>4</v>
      </c>
      <c r="J25" s="169">
        <f t="shared" si="1"/>
        <v>26.000000000000004</v>
      </c>
      <c r="K25" s="168"/>
      <c r="L25" s="171" t="s">
        <v>444</v>
      </c>
      <c r="M25" s="168"/>
      <c r="N25" s="169">
        <f t="shared" si="2"/>
        <v>0</v>
      </c>
      <c r="O25" s="170"/>
      <c r="P25" s="170"/>
      <c r="Q25" s="91">
        <f t="shared" si="3"/>
        <v>0</v>
      </c>
      <c r="R25" s="92" t="s">
        <v>172</v>
      </c>
    </row>
    <row r="26" spans="1:18">
      <c r="A26" s="43" t="s">
        <v>447</v>
      </c>
      <c r="B26" s="59" t="s">
        <v>76</v>
      </c>
      <c r="C26" s="43">
        <v>8</v>
      </c>
      <c r="D26" s="172">
        <v>0.58333333333333337</v>
      </c>
      <c r="E26" s="171" t="s">
        <v>444</v>
      </c>
      <c r="F26" s="172">
        <v>0.9375</v>
      </c>
      <c r="G26" s="169">
        <f t="shared" si="0"/>
        <v>8.5</v>
      </c>
      <c r="H26" s="170"/>
      <c r="I26" s="170">
        <v>1</v>
      </c>
      <c r="J26" s="169">
        <f>G26*I26</f>
        <v>8.5</v>
      </c>
      <c r="K26" s="172"/>
      <c r="L26" s="171" t="s">
        <v>444</v>
      </c>
      <c r="M26" s="172"/>
      <c r="N26" s="169">
        <f t="shared" si="2"/>
        <v>0</v>
      </c>
      <c r="O26" s="173"/>
      <c r="P26" s="173"/>
      <c r="Q26" s="91">
        <f>N26*P26</f>
        <v>0</v>
      </c>
      <c r="R26" s="92" t="s">
        <v>429</v>
      </c>
    </row>
    <row r="27" spans="1:18">
      <c r="A27" s="43" t="s">
        <v>447</v>
      </c>
      <c r="B27" s="59" t="s">
        <v>76</v>
      </c>
      <c r="C27" s="43">
        <v>9</v>
      </c>
      <c r="D27" s="172">
        <v>0.60416666666666663</v>
      </c>
      <c r="E27" s="171" t="s">
        <v>444</v>
      </c>
      <c r="F27" s="172">
        <v>0.9375</v>
      </c>
      <c r="G27" s="169">
        <f t="shared" si="0"/>
        <v>8</v>
      </c>
      <c r="H27" s="170" t="s">
        <v>152</v>
      </c>
      <c r="I27" s="170">
        <v>3</v>
      </c>
      <c r="J27" s="169">
        <f t="shared" si="1"/>
        <v>24</v>
      </c>
      <c r="K27" s="172"/>
      <c r="L27" s="171" t="s">
        <v>444</v>
      </c>
      <c r="M27" s="172"/>
      <c r="N27" s="174">
        <f t="shared" si="2"/>
        <v>0</v>
      </c>
      <c r="O27" s="170"/>
      <c r="P27" s="170"/>
      <c r="Q27" s="155">
        <f t="shared" si="3"/>
        <v>0</v>
      </c>
      <c r="R27" s="92" t="s">
        <v>173</v>
      </c>
    </row>
    <row r="28" spans="1:18">
      <c r="A28" s="43" t="s">
        <v>447</v>
      </c>
      <c r="B28" s="59" t="s">
        <v>76</v>
      </c>
      <c r="C28" s="43">
        <v>10</v>
      </c>
      <c r="D28" s="172">
        <v>0.60416666666666663</v>
      </c>
      <c r="E28" s="171" t="s">
        <v>444</v>
      </c>
      <c r="F28" s="172">
        <v>0.9375</v>
      </c>
      <c r="G28" s="169">
        <f t="shared" si="0"/>
        <v>8</v>
      </c>
      <c r="H28" s="170" t="s">
        <v>152</v>
      </c>
      <c r="I28" s="170">
        <v>3</v>
      </c>
      <c r="J28" s="169">
        <f t="shared" si="1"/>
        <v>24</v>
      </c>
      <c r="K28" s="172"/>
      <c r="L28" s="171" t="s">
        <v>444</v>
      </c>
      <c r="M28" s="172"/>
      <c r="N28" s="174">
        <f t="shared" si="2"/>
        <v>0</v>
      </c>
      <c r="O28" s="170"/>
      <c r="P28" s="170"/>
      <c r="Q28" s="155">
        <f t="shared" si="3"/>
        <v>0</v>
      </c>
      <c r="R28" s="92" t="s">
        <v>174</v>
      </c>
    </row>
    <row r="29" spans="1:18">
      <c r="A29" s="43" t="s">
        <v>447</v>
      </c>
      <c r="B29" s="59" t="s">
        <v>76</v>
      </c>
      <c r="C29" s="43">
        <v>11</v>
      </c>
      <c r="D29" s="172">
        <v>0.60416666666666663</v>
      </c>
      <c r="E29" s="171" t="s">
        <v>444</v>
      </c>
      <c r="F29" s="172">
        <v>0.9375</v>
      </c>
      <c r="G29" s="169">
        <f t="shared" si="0"/>
        <v>8</v>
      </c>
      <c r="H29" s="170" t="s">
        <v>532</v>
      </c>
      <c r="I29" s="170">
        <v>20</v>
      </c>
      <c r="J29" s="169">
        <f t="shared" si="1"/>
        <v>160</v>
      </c>
      <c r="K29" s="172"/>
      <c r="L29" s="171" t="s">
        <v>444</v>
      </c>
      <c r="M29" s="172"/>
      <c r="N29" s="174">
        <f t="shared" si="2"/>
        <v>0</v>
      </c>
      <c r="O29" s="173"/>
      <c r="P29" s="173"/>
      <c r="Q29" s="155">
        <f t="shared" si="3"/>
        <v>0</v>
      </c>
      <c r="R29" s="92" t="s">
        <v>533</v>
      </c>
    </row>
    <row r="30" spans="1:18">
      <c r="A30" s="43" t="s">
        <v>447</v>
      </c>
      <c r="B30" s="59" t="s">
        <v>76</v>
      </c>
      <c r="C30" s="43">
        <v>12</v>
      </c>
      <c r="D30" s="172">
        <v>0.60416666666666663</v>
      </c>
      <c r="E30" s="171" t="s">
        <v>444</v>
      </c>
      <c r="F30" s="172">
        <v>0.9375</v>
      </c>
      <c r="G30" s="169">
        <f t="shared" si="0"/>
        <v>8</v>
      </c>
      <c r="H30" s="170" t="s">
        <v>152</v>
      </c>
      <c r="I30" s="170">
        <v>3</v>
      </c>
      <c r="J30" s="169">
        <f t="shared" si="1"/>
        <v>24</v>
      </c>
      <c r="K30" s="172"/>
      <c r="L30" s="171" t="s">
        <v>444</v>
      </c>
      <c r="M30" s="172"/>
      <c r="N30" s="174">
        <f t="shared" si="2"/>
        <v>0</v>
      </c>
      <c r="O30" s="170"/>
      <c r="P30" s="170"/>
      <c r="Q30" s="155">
        <f t="shared" si="3"/>
        <v>0</v>
      </c>
      <c r="R30" s="92" t="s">
        <v>174</v>
      </c>
    </row>
    <row r="31" spans="1:18">
      <c r="A31" s="43" t="s">
        <v>447</v>
      </c>
      <c r="B31" s="59" t="s">
        <v>76</v>
      </c>
      <c r="C31" s="43">
        <v>13</v>
      </c>
      <c r="D31" s="172">
        <v>0.60416666666666663</v>
      </c>
      <c r="E31" s="171" t="s">
        <v>444</v>
      </c>
      <c r="F31" s="172">
        <v>0.9375</v>
      </c>
      <c r="G31" s="169">
        <f t="shared" si="0"/>
        <v>8</v>
      </c>
      <c r="H31" s="170" t="s">
        <v>333</v>
      </c>
      <c r="I31" s="170">
        <v>12</v>
      </c>
      <c r="J31" s="169">
        <f t="shared" si="1"/>
        <v>96</v>
      </c>
      <c r="K31" s="172"/>
      <c r="L31" s="171" t="s">
        <v>444</v>
      </c>
      <c r="M31" s="172"/>
      <c r="N31" s="174">
        <f t="shared" si="2"/>
        <v>0</v>
      </c>
      <c r="O31" s="170"/>
      <c r="P31" s="170"/>
      <c r="Q31" s="155">
        <f t="shared" si="3"/>
        <v>0</v>
      </c>
      <c r="R31" s="92" t="s">
        <v>466</v>
      </c>
    </row>
    <row r="32" spans="1:18">
      <c r="A32" s="43" t="s">
        <v>447</v>
      </c>
      <c r="B32" s="59" t="s">
        <v>76</v>
      </c>
      <c r="C32" s="43">
        <v>14</v>
      </c>
      <c r="D32" s="172">
        <v>0.60416666666666663</v>
      </c>
      <c r="E32" s="171" t="s">
        <v>444</v>
      </c>
      <c r="F32" s="172">
        <v>0.9375</v>
      </c>
      <c r="G32" s="169">
        <f t="shared" si="0"/>
        <v>8</v>
      </c>
      <c r="H32" s="170" t="s">
        <v>152</v>
      </c>
      <c r="I32" s="170">
        <v>3</v>
      </c>
      <c r="J32" s="169">
        <f t="shared" si="1"/>
        <v>24</v>
      </c>
      <c r="K32" s="172"/>
      <c r="L32" s="171" t="s">
        <v>444</v>
      </c>
      <c r="M32" s="172"/>
      <c r="N32" s="174">
        <f t="shared" si="2"/>
        <v>0</v>
      </c>
      <c r="O32" s="170"/>
      <c r="P32" s="170"/>
      <c r="Q32" s="155">
        <f t="shared" si="3"/>
        <v>0</v>
      </c>
      <c r="R32" s="92" t="s">
        <v>467</v>
      </c>
    </row>
    <row r="33" spans="1:18">
      <c r="A33" s="46" t="s">
        <v>175</v>
      </c>
      <c r="B33" s="59" t="s">
        <v>176</v>
      </c>
      <c r="C33" s="43"/>
      <c r="D33" s="168">
        <v>0.45833333333333331</v>
      </c>
      <c r="E33" s="171" t="s">
        <v>444</v>
      </c>
      <c r="F33" s="168">
        <v>0.95833333333333337</v>
      </c>
      <c r="G33" s="169">
        <f t="shared" si="0"/>
        <v>12</v>
      </c>
      <c r="H33" s="170"/>
      <c r="I33" s="170">
        <v>1</v>
      </c>
      <c r="J33" s="169">
        <f t="shared" si="1"/>
        <v>12</v>
      </c>
      <c r="K33" s="168"/>
      <c r="L33" s="171" t="s">
        <v>444</v>
      </c>
      <c r="M33" s="168"/>
      <c r="N33" s="174">
        <f t="shared" si="2"/>
        <v>0</v>
      </c>
      <c r="O33" s="170"/>
      <c r="P33" s="170"/>
      <c r="Q33" s="155">
        <f t="shared" si="3"/>
        <v>0</v>
      </c>
      <c r="R33" s="92" t="s">
        <v>177</v>
      </c>
    </row>
    <row r="34" spans="1:18">
      <c r="A34" s="43" t="s">
        <v>147</v>
      </c>
      <c r="B34" s="59" t="s">
        <v>168</v>
      </c>
      <c r="C34" s="43"/>
      <c r="D34" s="168">
        <v>0.45833333333333331</v>
      </c>
      <c r="E34" s="171" t="s">
        <v>444</v>
      </c>
      <c r="F34" s="168">
        <v>0.95833333333333337</v>
      </c>
      <c r="G34" s="169">
        <f t="shared" si="0"/>
        <v>12</v>
      </c>
      <c r="H34" s="170"/>
      <c r="I34" s="170">
        <v>1</v>
      </c>
      <c r="J34" s="169">
        <f t="shared" si="1"/>
        <v>12</v>
      </c>
      <c r="K34" s="168"/>
      <c r="L34" s="171" t="s">
        <v>444</v>
      </c>
      <c r="M34" s="168"/>
      <c r="N34" s="174">
        <f t="shared" si="2"/>
        <v>0</v>
      </c>
      <c r="O34" s="170"/>
      <c r="P34" s="170"/>
      <c r="Q34" s="155">
        <f t="shared" si="3"/>
        <v>0</v>
      </c>
      <c r="R34" s="92" t="s">
        <v>178</v>
      </c>
    </row>
    <row r="35" spans="1:18">
      <c r="A35" s="43" t="s">
        <v>147</v>
      </c>
      <c r="B35" s="59" t="s">
        <v>108</v>
      </c>
      <c r="C35" s="43"/>
      <c r="D35" s="168">
        <v>0.58333333333333337</v>
      </c>
      <c r="E35" s="171" t="s">
        <v>444</v>
      </c>
      <c r="F35" s="168">
        <v>0.95833333333333337</v>
      </c>
      <c r="G35" s="169">
        <f t="shared" si="0"/>
        <v>9</v>
      </c>
      <c r="H35" s="170"/>
      <c r="I35" s="170">
        <v>1</v>
      </c>
      <c r="J35" s="169">
        <f t="shared" si="1"/>
        <v>9</v>
      </c>
      <c r="K35" s="168"/>
      <c r="L35" s="171" t="s">
        <v>444</v>
      </c>
      <c r="M35" s="168"/>
      <c r="N35" s="174">
        <f t="shared" si="2"/>
        <v>0</v>
      </c>
      <c r="O35" s="170"/>
      <c r="P35" s="170"/>
      <c r="Q35" s="155">
        <f t="shared" si="3"/>
        <v>0</v>
      </c>
      <c r="R35" s="92" t="s">
        <v>170</v>
      </c>
    </row>
    <row r="36" spans="1:18">
      <c r="A36" s="43" t="s">
        <v>147</v>
      </c>
      <c r="B36" s="59" t="s">
        <v>77</v>
      </c>
      <c r="C36" s="43">
        <v>15</v>
      </c>
      <c r="D36" s="168">
        <v>0.22916666666666666</v>
      </c>
      <c r="E36" s="171" t="s">
        <v>444</v>
      </c>
      <c r="F36" s="168">
        <v>0.95833333333333337</v>
      </c>
      <c r="G36" s="169">
        <f t="shared" si="0"/>
        <v>17.5</v>
      </c>
      <c r="H36" s="170" t="s">
        <v>249</v>
      </c>
      <c r="I36" s="170">
        <v>7</v>
      </c>
      <c r="J36" s="169">
        <f t="shared" si="1"/>
        <v>122.5</v>
      </c>
      <c r="K36" s="168"/>
      <c r="L36" s="171" t="s">
        <v>444</v>
      </c>
      <c r="M36" s="168"/>
      <c r="N36" s="174">
        <f t="shared" si="2"/>
        <v>0</v>
      </c>
      <c r="O36" s="170"/>
      <c r="P36" s="170"/>
      <c r="Q36" s="155">
        <f t="shared" si="3"/>
        <v>0</v>
      </c>
      <c r="R36" s="92" t="s">
        <v>158</v>
      </c>
    </row>
    <row r="37" spans="1:18">
      <c r="A37" s="43" t="s">
        <v>147</v>
      </c>
      <c r="B37" s="59" t="s">
        <v>77</v>
      </c>
      <c r="C37" s="43">
        <v>15</v>
      </c>
      <c r="D37" s="176">
        <v>0.29166666666666669</v>
      </c>
      <c r="E37" s="177" t="s">
        <v>444</v>
      </c>
      <c r="F37" s="177">
        <v>1.25</v>
      </c>
      <c r="G37" s="169">
        <f t="shared" si="0"/>
        <v>23</v>
      </c>
      <c r="H37" s="170" t="s">
        <v>463</v>
      </c>
      <c r="I37" s="170">
        <v>3</v>
      </c>
      <c r="J37" s="169">
        <f t="shared" si="1"/>
        <v>69</v>
      </c>
      <c r="K37" s="176"/>
      <c r="L37" s="177" t="s">
        <v>444</v>
      </c>
      <c r="M37" s="177"/>
      <c r="N37" s="174">
        <f t="shared" si="2"/>
        <v>0</v>
      </c>
      <c r="O37" s="170"/>
      <c r="P37" s="170"/>
      <c r="Q37" s="155">
        <f t="shared" si="3"/>
        <v>0</v>
      </c>
      <c r="R37" s="92" t="s">
        <v>453</v>
      </c>
    </row>
    <row r="38" spans="1:18">
      <c r="A38" s="43" t="s">
        <v>447</v>
      </c>
      <c r="B38" s="59" t="s">
        <v>77</v>
      </c>
      <c r="C38" s="43">
        <v>15</v>
      </c>
      <c r="D38" s="172">
        <v>0.58333333333333337</v>
      </c>
      <c r="E38" s="171" t="s">
        <v>444</v>
      </c>
      <c r="F38" s="172">
        <v>0.9375</v>
      </c>
      <c r="G38" s="169">
        <f>(F38-D38)*24</f>
        <v>8.5</v>
      </c>
      <c r="H38" s="170"/>
      <c r="I38" s="170">
        <v>1</v>
      </c>
      <c r="J38" s="169">
        <f t="shared" si="1"/>
        <v>8.5</v>
      </c>
      <c r="K38" s="172"/>
      <c r="L38" s="171" t="s">
        <v>444</v>
      </c>
      <c r="M38" s="172"/>
      <c r="N38" s="174">
        <f>(M38-K38)*24</f>
        <v>0</v>
      </c>
      <c r="O38" s="170"/>
      <c r="P38" s="170"/>
      <c r="Q38" s="155">
        <f t="shared" si="3"/>
        <v>0</v>
      </c>
      <c r="R38" s="92" t="s">
        <v>430</v>
      </c>
    </row>
    <row r="39" spans="1:18">
      <c r="A39" s="43" t="s">
        <v>447</v>
      </c>
      <c r="B39" s="59" t="s">
        <v>77</v>
      </c>
      <c r="C39" s="43">
        <v>16</v>
      </c>
      <c r="D39" s="172">
        <v>0.60416666666666663</v>
      </c>
      <c r="E39" s="171" t="s">
        <v>444</v>
      </c>
      <c r="F39" s="172">
        <v>0.9375</v>
      </c>
      <c r="G39" s="169">
        <f t="shared" ref="G39:G102" si="4">(F39-D39)*24</f>
        <v>8</v>
      </c>
      <c r="H39" s="170" t="s">
        <v>150</v>
      </c>
      <c r="I39" s="170">
        <v>2</v>
      </c>
      <c r="J39" s="169">
        <f t="shared" si="1"/>
        <v>16</v>
      </c>
      <c r="K39" s="172"/>
      <c r="L39" s="171" t="s">
        <v>444</v>
      </c>
      <c r="M39" s="172"/>
      <c r="N39" s="174">
        <f t="shared" ref="N39:N102" si="5">(M39-K39)*24</f>
        <v>0</v>
      </c>
      <c r="O39" s="170"/>
      <c r="P39" s="170"/>
      <c r="Q39" s="155">
        <f t="shared" si="3"/>
        <v>0</v>
      </c>
      <c r="R39" s="92" t="s">
        <v>513</v>
      </c>
    </row>
    <row r="40" spans="1:18">
      <c r="A40" s="43" t="s">
        <v>447</v>
      </c>
      <c r="B40" s="59" t="s">
        <v>77</v>
      </c>
      <c r="C40" s="43">
        <v>17</v>
      </c>
      <c r="D40" s="172">
        <v>0.60416666666666663</v>
      </c>
      <c r="E40" s="171" t="s">
        <v>444</v>
      </c>
      <c r="F40" s="172">
        <v>0.9375</v>
      </c>
      <c r="G40" s="169">
        <f t="shared" si="4"/>
        <v>8</v>
      </c>
      <c r="H40" s="170" t="s">
        <v>150</v>
      </c>
      <c r="I40" s="170">
        <v>2</v>
      </c>
      <c r="J40" s="169">
        <f t="shared" si="1"/>
        <v>16</v>
      </c>
      <c r="K40" s="172"/>
      <c r="L40" s="171" t="s">
        <v>444</v>
      </c>
      <c r="M40" s="172"/>
      <c r="N40" s="174">
        <f t="shared" si="5"/>
        <v>0</v>
      </c>
      <c r="O40" s="170"/>
      <c r="P40" s="170"/>
      <c r="Q40" s="155">
        <f t="shared" si="3"/>
        <v>0</v>
      </c>
      <c r="R40" s="92" t="s">
        <v>514</v>
      </c>
    </row>
    <row r="41" spans="1:18">
      <c r="A41" s="43" t="s">
        <v>447</v>
      </c>
      <c r="B41" s="59" t="s">
        <v>77</v>
      </c>
      <c r="C41" s="43">
        <v>18</v>
      </c>
      <c r="D41" s="172">
        <v>0.60416666666666663</v>
      </c>
      <c r="E41" s="171" t="s">
        <v>444</v>
      </c>
      <c r="F41" s="172">
        <v>0.9375</v>
      </c>
      <c r="G41" s="169">
        <f t="shared" si="4"/>
        <v>8</v>
      </c>
      <c r="H41" s="170" t="s">
        <v>156</v>
      </c>
      <c r="I41" s="170">
        <v>4</v>
      </c>
      <c r="J41" s="169">
        <f t="shared" si="1"/>
        <v>32</v>
      </c>
      <c r="K41" s="172"/>
      <c r="L41" s="171" t="s">
        <v>444</v>
      </c>
      <c r="M41" s="172"/>
      <c r="N41" s="174">
        <f t="shared" si="5"/>
        <v>0</v>
      </c>
      <c r="O41" s="170"/>
      <c r="P41" s="170"/>
      <c r="Q41" s="155">
        <f t="shared" si="3"/>
        <v>0</v>
      </c>
      <c r="R41" s="92" t="s">
        <v>515</v>
      </c>
    </row>
    <row r="42" spans="1:18">
      <c r="A42" s="43" t="s">
        <v>147</v>
      </c>
      <c r="B42" s="59" t="s">
        <v>168</v>
      </c>
      <c r="C42" s="43"/>
      <c r="D42" s="168">
        <v>0.45833333333333331</v>
      </c>
      <c r="E42" s="171" t="s">
        <v>444</v>
      </c>
      <c r="F42" s="168">
        <v>0.95833333333333337</v>
      </c>
      <c r="G42" s="169">
        <f t="shared" si="4"/>
        <v>12</v>
      </c>
      <c r="H42" s="170"/>
      <c r="I42" s="170">
        <v>1</v>
      </c>
      <c r="J42" s="169">
        <f t="shared" si="1"/>
        <v>12</v>
      </c>
      <c r="K42" s="168"/>
      <c r="L42" s="171" t="s">
        <v>444</v>
      </c>
      <c r="M42" s="168"/>
      <c r="N42" s="174">
        <f t="shared" si="5"/>
        <v>0</v>
      </c>
      <c r="O42" s="170"/>
      <c r="P42" s="170"/>
      <c r="Q42" s="155">
        <f t="shared" si="3"/>
        <v>0</v>
      </c>
      <c r="R42" s="92" t="s">
        <v>179</v>
      </c>
    </row>
    <row r="43" spans="1:18">
      <c r="A43" s="43" t="s">
        <v>147</v>
      </c>
      <c r="B43" s="59" t="s">
        <v>108</v>
      </c>
      <c r="C43" s="43"/>
      <c r="D43" s="168">
        <v>0.58333333333333337</v>
      </c>
      <c r="E43" s="171" t="s">
        <v>444</v>
      </c>
      <c r="F43" s="168">
        <v>0.95833333333333337</v>
      </c>
      <c r="G43" s="169">
        <f t="shared" si="4"/>
        <v>9</v>
      </c>
      <c r="H43" s="170"/>
      <c r="I43" s="170">
        <v>1</v>
      </c>
      <c r="J43" s="169">
        <f t="shared" si="1"/>
        <v>9</v>
      </c>
      <c r="K43" s="168"/>
      <c r="L43" s="171" t="s">
        <v>444</v>
      </c>
      <c r="M43" s="168"/>
      <c r="N43" s="174">
        <f t="shared" si="5"/>
        <v>0</v>
      </c>
      <c r="O43" s="170"/>
      <c r="P43" s="170"/>
      <c r="Q43" s="155">
        <f t="shared" si="3"/>
        <v>0</v>
      </c>
      <c r="R43" s="92" t="s">
        <v>170</v>
      </c>
    </row>
    <row r="44" spans="1:18">
      <c r="A44" s="43" t="s">
        <v>147</v>
      </c>
      <c r="B44" s="59" t="s">
        <v>78</v>
      </c>
      <c r="C44" s="43">
        <v>16</v>
      </c>
      <c r="D44" s="168">
        <v>0.22916666666666666</v>
      </c>
      <c r="E44" s="171" t="s">
        <v>444</v>
      </c>
      <c r="F44" s="168">
        <v>0.875</v>
      </c>
      <c r="G44" s="169">
        <f t="shared" si="4"/>
        <v>15.5</v>
      </c>
      <c r="H44" s="170" t="s">
        <v>463</v>
      </c>
      <c r="I44" s="170">
        <v>3</v>
      </c>
      <c r="J44" s="169">
        <f t="shared" si="1"/>
        <v>46.5</v>
      </c>
      <c r="K44" s="168"/>
      <c r="L44" s="171" t="s">
        <v>444</v>
      </c>
      <c r="M44" s="168"/>
      <c r="N44" s="174">
        <f t="shared" si="5"/>
        <v>0</v>
      </c>
      <c r="O44" s="170"/>
      <c r="P44" s="170"/>
      <c r="Q44" s="155">
        <f t="shared" si="3"/>
        <v>0</v>
      </c>
      <c r="R44" s="92" t="s">
        <v>151</v>
      </c>
    </row>
    <row r="45" spans="1:18">
      <c r="A45" s="43" t="s">
        <v>147</v>
      </c>
      <c r="B45" s="59" t="s">
        <v>79</v>
      </c>
      <c r="C45" s="43">
        <v>17</v>
      </c>
      <c r="D45" s="168">
        <v>0.22916666666666666</v>
      </c>
      <c r="E45" s="171" t="s">
        <v>444</v>
      </c>
      <c r="F45" s="168">
        <v>0.875</v>
      </c>
      <c r="G45" s="169">
        <f t="shared" si="4"/>
        <v>15.5</v>
      </c>
      <c r="H45" s="170" t="s">
        <v>462</v>
      </c>
      <c r="I45" s="170">
        <v>2</v>
      </c>
      <c r="J45" s="169">
        <f t="shared" si="1"/>
        <v>31</v>
      </c>
      <c r="K45" s="168"/>
      <c r="L45" s="171" t="s">
        <v>444</v>
      </c>
      <c r="M45" s="168"/>
      <c r="N45" s="174">
        <f t="shared" si="5"/>
        <v>0</v>
      </c>
      <c r="O45" s="170"/>
      <c r="P45" s="170"/>
      <c r="Q45" s="155">
        <f t="shared" si="3"/>
        <v>0</v>
      </c>
      <c r="R45" s="92" t="s">
        <v>151</v>
      </c>
    </row>
    <row r="46" spans="1:18">
      <c r="A46" s="43" t="s">
        <v>447</v>
      </c>
      <c r="B46" s="59" t="s">
        <v>80</v>
      </c>
      <c r="C46" s="43">
        <v>19</v>
      </c>
      <c r="D46" s="172">
        <v>0.58333333333333337</v>
      </c>
      <c r="E46" s="171" t="s">
        <v>444</v>
      </c>
      <c r="F46" s="172">
        <v>0.9375</v>
      </c>
      <c r="G46" s="169">
        <f t="shared" si="4"/>
        <v>8.5</v>
      </c>
      <c r="H46" s="170"/>
      <c r="I46" s="170">
        <v>1</v>
      </c>
      <c r="J46" s="169">
        <f t="shared" si="1"/>
        <v>8.5</v>
      </c>
      <c r="K46" s="172"/>
      <c r="L46" s="171" t="s">
        <v>444</v>
      </c>
      <c r="M46" s="172"/>
      <c r="N46" s="174">
        <f t="shared" si="5"/>
        <v>0</v>
      </c>
      <c r="O46" s="170"/>
      <c r="P46" s="170"/>
      <c r="Q46" s="155">
        <f t="shared" si="3"/>
        <v>0</v>
      </c>
      <c r="R46" s="92" t="s">
        <v>468</v>
      </c>
    </row>
    <row r="47" spans="1:18">
      <c r="A47" s="43" t="s">
        <v>447</v>
      </c>
      <c r="B47" s="59" t="s">
        <v>80</v>
      </c>
      <c r="C47" s="43">
        <v>20</v>
      </c>
      <c r="D47" s="172">
        <v>0.60416666666666663</v>
      </c>
      <c r="E47" s="171" t="s">
        <v>444</v>
      </c>
      <c r="F47" s="172">
        <v>0.9375</v>
      </c>
      <c r="G47" s="169">
        <f t="shared" si="4"/>
        <v>8</v>
      </c>
      <c r="H47" s="170" t="s">
        <v>150</v>
      </c>
      <c r="I47" s="170">
        <v>2</v>
      </c>
      <c r="J47" s="169">
        <f t="shared" si="1"/>
        <v>16</v>
      </c>
      <c r="K47" s="172"/>
      <c r="L47" s="171" t="s">
        <v>444</v>
      </c>
      <c r="M47" s="172"/>
      <c r="N47" s="174">
        <f t="shared" si="5"/>
        <v>0</v>
      </c>
      <c r="O47" s="170"/>
      <c r="P47" s="170"/>
      <c r="Q47" s="155">
        <f t="shared" si="3"/>
        <v>0</v>
      </c>
      <c r="R47" s="92" t="s">
        <v>180</v>
      </c>
    </row>
    <row r="48" spans="1:18">
      <c r="A48" s="43" t="s">
        <v>447</v>
      </c>
      <c r="B48" s="59" t="s">
        <v>80</v>
      </c>
      <c r="C48" s="43">
        <v>21</v>
      </c>
      <c r="D48" s="172">
        <v>0.60416666666666663</v>
      </c>
      <c r="E48" s="171" t="s">
        <v>444</v>
      </c>
      <c r="F48" s="172">
        <v>0.9375</v>
      </c>
      <c r="G48" s="169">
        <f t="shared" si="4"/>
        <v>8</v>
      </c>
      <c r="H48" s="170" t="s">
        <v>152</v>
      </c>
      <c r="I48" s="170">
        <v>3</v>
      </c>
      <c r="J48" s="169">
        <f t="shared" si="1"/>
        <v>24</v>
      </c>
      <c r="K48" s="172"/>
      <c r="L48" s="171" t="s">
        <v>444</v>
      </c>
      <c r="M48" s="172"/>
      <c r="N48" s="174">
        <f t="shared" si="5"/>
        <v>0</v>
      </c>
      <c r="O48" s="170"/>
      <c r="P48" s="170"/>
      <c r="Q48" s="155">
        <f t="shared" si="3"/>
        <v>0</v>
      </c>
      <c r="R48" s="92" t="s">
        <v>111</v>
      </c>
    </row>
    <row r="49" spans="1:18">
      <c r="A49" s="43" t="s">
        <v>447</v>
      </c>
      <c r="B49" s="59" t="s">
        <v>80</v>
      </c>
      <c r="C49" s="43">
        <v>22</v>
      </c>
      <c r="D49" s="172">
        <v>0.60416666666666663</v>
      </c>
      <c r="E49" s="171" t="s">
        <v>444</v>
      </c>
      <c r="F49" s="172">
        <v>0.9375</v>
      </c>
      <c r="G49" s="169">
        <f t="shared" si="4"/>
        <v>8</v>
      </c>
      <c r="H49" s="170" t="s">
        <v>152</v>
      </c>
      <c r="I49" s="170">
        <v>3</v>
      </c>
      <c r="J49" s="169">
        <f t="shared" si="1"/>
        <v>24</v>
      </c>
      <c r="K49" s="172"/>
      <c r="L49" s="171" t="s">
        <v>444</v>
      </c>
      <c r="M49" s="172"/>
      <c r="N49" s="174">
        <f t="shared" si="5"/>
        <v>0</v>
      </c>
      <c r="O49" s="170"/>
      <c r="P49" s="170"/>
      <c r="Q49" s="155">
        <f t="shared" si="3"/>
        <v>0</v>
      </c>
      <c r="R49" s="92" t="s">
        <v>459</v>
      </c>
    </row>
    <row r="50" spans="1:18">
      <c r="A50" s="43" t="s">
        <v>447</v>
      </c>
      <c r="B50" s="59" t="s">
        <v>80</v>
      </c>
      <c r="C50" s="43">
        <v>23</v>
      </c>
      <c r="D50" s="172">
        <v>0.60416666666666663</v>
      </c>
      <c r="E50" s="171" t="s">
        <v>444</v>
      </c>
      <c r="F50" s="172">
        <v>0.9375</v>
      </c>
      <c r="G50" s="169">
        <f t="shared" si="4"/>
        <v>8</v>
      </c>
      <c r="H50" s="170" t="s">
        <v>148</v>
      </c>
      <c r="I50" s="170">
        <v>7</v>
      </c>
      <c r="J50" s="169">
        <f t="shared" si="1"/>
        <v>56</v>
      </c>
      <c r="K50" s="172"/>
      <c r="L50" s="171" t="s">
        <v>444</v>
      </c>
      <c r="M50" s="172"/>
      <c r="N50" s="174">
        <f t="shared" si="5"/>
        <v>0</v>
      </c>
      <c r="O50" s="170"/>
      <c r="P50" s="170"/>
      <c r="Q50" s="155">
        <f t="shared" si="3"/>
        <v>0</v>
      </c>
      <c r="R50" s="92" t="s">
        <v>469</v>
      </c>
    </row>
    <row r="51" spans="1:18">
      <c r="A51" s="43" t="s">
        <v>147</v>
      </c>
      <c r="B51" s="59" t="s">
        <v>80</v>
      </c>
      <c r="C51" s="43">
        <v>18</v>
      </c>
      <c r="D51" s="168">
        <v>0.58333333333333337</v>
      </c>
      <c r="E51" s="171" t="s">
        <v>444</v>
      </c>
      <c r="F51" s="168">
        <v>0.9375</v>
      </c>
      <c r="G51" s="169">
        <f t="shared" si="4"/>
        <v>8.5</v>
      </c>
      <c r="H51" s="170" t="s">
        <v>464</v>
      </c>
      <c r="I51" s="170">
        <v>4</v>
      </c>
      <c r="J51" s="169">
        <f t="shared" si="1"/>
        <v>34</v>
      </c>
      <c r="K51" s="168"/>
      <c r="L51" s="171" t="s">
        <v>444</v>
      </c>
      <c r="M51" s="168"/>
      <c r="N51" s="174">
        <f t="shared" si="5"/>
        <v>0</v>
      </c>
      <c r="O51" s="170"/>
      <c r="P51" s="170"/>
      <c r="Q51" s="155">
        <f t="shared" si="3"/>
        <v>0</v>
      </c>
      <c r="R51" s="92" t="s">
        <v>181</v>
      </c>
    </row>
    <row r="52" spans="1:18">
      <c r="A52" s="43" t="s">
        <v>147</v>
      </c>
      <c r="B52" s="59" t="s">
        <v>80</v>
      </c>
      <c r="C52" s="43">
        <v>19</v>
      </c>
      <c r="D52" s="168">
        <v>0.58333333333333337</v>
      </c>
      <c r="E52" s="171" t="s">
        <v>444</v>
      </c>
      <c r="F52" s="168">
        <v>0.9375</v>
      </c>
      <c r="G52" s="169">
        <f t="shared" si="4"/>
        <v>8.5</v>
      </c>
      <c r="H52" s="170" t="s">
        <v>463</v>
      </c>
      <c r="I52" s="170">
        <v>3</v>
      </c>
      <c r="J52" s="169">
        <f t="shared" si="1"/>
        <v>25.5</v>
      </c>
      <c r="K52" s="168"/>
      <c r="L52" s="171" t="s">
        <v>444</v>
      </c>
      <c r="M52" s="168"/>
      <c r="N52" s="174">
        <f t="shared" si="5"/>
        <v>0</v>
      </c>
      <c r="O52" s="170"/>
      <c r="P52" s="170"/>
      <c r="Q52" s="155">
        <f t="shared" si="3"/>
        <v>0</v>
      </c>
      <c r="R52" s="92" t="s">
        <v>182</v>
      </c>
    </row>
    <row r="53" spans="1:18">
      <c r="A53" s="43" t="s">
        <v>147</v>
      </c>
      <c r="B53" s="59" t="s">
        <v>80</v>
      </c>
      <c r="C53" s="43">
        <v>20</v>
      </c>
      <c r="D53" s="168">
        <v>0.58333333333333337</v>
      </c>
      <c r="E53" s="171" t="s">
        <v>444</v>
      </c>
      <c r="F53" s="168">
        <v>0.9375</v>
      </c>
      <c r="G53" s="169">
        <f t="shared" si="4"/>
        <v>8.5</v>
      </c>
      <c r="H53" s="170" t="s">
        <v>152</v>
      </c>
      <c r="I53" s="170">
        <v>3</v>
      </c>
      <c r="J53" s="169">
        <f t="shared" si="1"/>
        <v>25.5</v>
      </c>
      <c r="K53" s="168"/>
      <c r="L53" s="171" t="s">
        <v>444</v>
      </c>
      <c r="M53" s="168"/>
      <c r="N53" s="174">
        <f t="shared" si="5"/>
        <v>0</v>
      </c>
      <c r="O53" s="170"/>
      <c r="P53" s="170"/>
      <c r="Q53" s="155">
        <f t="shared" si="3"/>
        <v>0</v>
      </c>
      <c r="R53" s="92" t="s">
        <v>158</v>
      </c>
    </row>
    <row r="54" spans="1:18">
      <c r="A54" s="43" t="s">
        <v>147</v>
      </c>
      <c r="B54" s="59" t="s">
        <v>80</v>
      </c>
      <c r="C54" s="43">
        <v>21</v>
      </c>
      <c r="D54" s="168">
        <v>0.66666666666666663</v>
      </c>
      <c r="E54" s="171" t="s">
        <v>444</v>
      </c>
      <c r="F54" s="168">
        <v>0.9375</v>
      </c>
      <c r="G54" s="169">
        <f t="shared" si="4"/>
        <v>6.5000000000000009</v>
      </c>
      <c r="H54" s="170" t="s">
        <v>232</v>
      </c>
      <c r="I54" s="170">
        <v>8</v>
      </c>
      <c r="J54" s="169">
        <f t="shared" si="1"/>
        <v>52.000000000000007</v>
      </c>
      <c r="K54" s="168"/>
      <c r="L54" s="171" t="s">
        <v>444</v>
      </c>
      <c r="M54" s="168"/>
      <c r="N54" s="174">
        <f t="shared" si="5"/>
        <v>0</v>
      </c>
      <c r="O54" s="170"/>
      <c r="P54" s="170"/>
      <c r="Q54" s="155">
        <f t="shared" si="3"/>
        <v>0</v>
      </c>
      <c r="R54" s="92" t="s">
        <v>183</v>
      </c>
    </row>
    <row r="55" spans="1:18">
      <c r="A55" s="43" t="s">
        <v>147</v>
      </c>
      <c r="B55" s="59" t="s">
        <v>80</v>
      </c>
      <c r="C55" s="43">
        <v>22</v>
      </c>
      <c r="D55" s="168">
        <v>0.66666666666666663</v>
      </c>
      <c r="E55" s="171" t="s">
        <v>444</v>
      </c>
      <c r="F55" s="168">
        <v>0.9375</v>
      </c>
      <c r="G55" s="169">
        <f t="shared" si="4"/>
        <v>6.5000000000000009</v>
      </c>
      <c r="H55" s="170" t="s">
        <v>464</v>
      </c>
      <c r="I55" s="170">
        <v>4</v>
      </c>
      <c r="J55" s="169">
        <f t="shared" si="1"/>
        <v>26.000000000000004</v>
      </c>
      <c r="K55" s="168"/>
      <c r="L55" s="171" t="s">
        <v>444</v>
      </c>
      <c r="M55" s="168"/>
      <c r="N55" s="174">
        <f t="shared" si="5"/>
        <v>0</v>
      </c>
      <c r="O55" s="170"/>
      <c r="P55" s="170"/>
      <c r="Q55" s="155">
        <f t="shared" si="3"/>
        <v>0</v>
      </c>
      <c r="R55" s="92" t="s">
        <v>184</v>
      </c>
    </row>
    <row r="56" spans="1:18">
      <c r="A56" s="43" t="s">
        <v>45</v>
      </c>
      <c r="B56" s="59" t="s">
        <v>470</v>
      </c>
      <c r="C56" s="43"/>
      <c r="D56" s="172">
        <v>0.58333333333333337</v>
      </c>
      <c r="E56" s="171" t="s">
        <v>444</v>
      </c>
      <c r="F56" s="172">
        <v>0.875</v>
      </c>
      <c r="G56" s="169">
        <f t="shared" si="4"/>
        <v>6.9999999999999991</v>
      </c>
      <c r="H56" s="170"/>
      <c r="I56" s="170">
        <v>1</v>
      </c>
      <c r="J56" s="169">
        <f t="shared" si="1"/>
        <v>6.9999999999999991</v>
      </c>
      <c r="K56" s="172"/>
      <c r="L56" s="171" t="s">
        <v>444</v>
      </c>
      <c r="M56" s="172"/>
      <c r="N56" s="174">
        <f t="shared" si="5"/>
        <v>0</v>
      </c>
      <c r="O56" s="170"/>
      <c r="P56" s="170"/>
      <c r="Q56" s="155">
        <f t="shared" si="3"/>
        <v>0</v>
      </c>
      <c r="R56" s="92" t="s">
        <v>471</v>
      </c>
    </row>
    <row r="57" spans="1:18">
      <c r="A57" s="43" t="s">
        <v>447</v>
      </c>
      <c r="B57" s="59" t="s">
        <v>472</v>
      </c>
      <c r="C57" s="43">
        <v>71</v>
      </c>
      <c r="D57" s="172">
        <v>0.58333333333333337</v>
      </c>
      <c r="E57" s="171" t="s">
        <v>444</v>
      </c>
      <c r="F57" s="172">
        <v>0.875</v>
      </c>
      <c r="G57" s="169">
        <f t="shared" si="4"/>
        <v>6.9999999999999991</v>
      </c>
      <c r="H57" s="170" t="s">
        <v>185</v>
      </c>
      <c r="I57" s="170">
        <v>24</v>
      </c>
      <c r="J57" s="169">
        <f t="shared" si="1"/>
        <v>167.99999999999997</v>
      </c>
      <c r="K57" s="172"/>
      <c r="L57" s="171" t="s">
        <v>444</v>
      </c>
      <c r="M57" s="172"/>
      <c r="N57" s="174">
        <f t="shared" si="5"/>
        <v>0</v>
      </c>
      <c r="O57" s="170"/>
      <c r="P57" s="170"/>
      <c r="Q57" s="155">
        <f t="shared" si="3"/>
        <v>0</v>
      </c>
      <c r="R57" s="92" t="s">
        <v>473</v>
      </c>
    </row>
    <row r="58" spans="1:18">
      <c r="A58" s="43" t="s">
        <v>45</v>
      </c>
      <c r="B58" s="59" t="s">
        <v>474</v>
      </c>
      <c r="C58" s="43"/>
      <c r="D58" s="172">
        <v>0.58333333333333337</v>
      </c>
      <c r="E58" s="171" t="s">
        <v>444</v>
      </c>
      <c r="F58" s="172">
        <v>0.875</v>
      </c>
      <c r="G58" s="169">
        <f t="shared" si="4"/>
        <v>6.9999999999999991</v>
      </c>
      <c r="H58" s="170"/>
      <c r="I58" s="170">
        <v>1</v>
      </c>
      <c r="J58" s="169">
        <f t="shared" si="1"/>
        <v>6.9999999999999991</v>
      </c>
      <c r="K58" s="172"/>
      <c r="L58" s="171" t="s">
        <v>444</v>
      </c>
      <c r="M58" s="172"/>
      <c r="N58" s="174">
        <f t="shared" si="5"/>
        <v>0</v>
      </c>
      <c r="O58" s="170"/>
      <c r="P58" s="170"/>
      <c r="Q58" s="155">
        <f t="shared" si="3"/>
        <v>0</v>
      </c>
      <c r="R58" s="92" t="s">
        <v>475</v>
      </c>
    </row>
    <row r="59" spans="1:18">
      <c r="A59" s="43" t="s">
        <v>447</v>
      </c>
      <c r="B59" s="59" t="s">
        <v>476</v>
      </c>
      <c r="C59" s="43">
        <v>76</v>
      </c>
      <c r="D59" s="172">
        <v>0.58333333333333337</v>
      </c>
      <c r="E59" s="171" t="s">
        <v>444</v>
      </c>
      <c r="F59" s="172">
        <v>0.875</v>
      </c>
      <c r="G59" s="169">
        <f t="shared" si="4"/>
        <v>6.9999999999999991</v>
      </c>
      <c r="H59" s="170" t="s">
        <v>277</v>
      </c>
      <c r="I59" s="170">
        <v>14</v>
      </c>
      <c r="J59" s="169">
        <f t="shared" si="1"/>
        <v>97.999999999999986</v>
      </c>
      <c r="K59" s="172"/>
      <c r="L59" s="171" t="s">
        <v>444</v>
      </c>
      <c r="M59" s="172"/>
      <c r="N59" s="174">
        <f t="shared" si="5"/>
        <v>0</v>
      </c>
      <c r="O59" s="170"/>
      <c r="P59" s="170"/>
      <c r="Q59" s="155">
        <f t="shared" si="3"/>
        <v>0</v>
      </c>
      <c r="R59" s="92" t="s">
        <v>473</v>
      </c>
    </row>
    <row r="60" spans="1:18">
      <c r="A60" s="43" t="s">
        <v>45</v>
      </c>
      <c r="B60" s="59" t="s">
        <v>477</v>
      </c>
      <c r="C60" s="43"/>
      <c r="D60" s="172">
        <v>0.58333333333333337</v>
      </c>
      <c r="E60" s="171" t="s">
        <v>444</v>
      </c>
      <c r="F60" s="172">
        <v>0.875</v>
      </c>
      <c r="G60" s="169">
        <f t="shared" si="4"/>
        <v>6.9999999999999991</v>
      </c>
      <c r="H60" s="170"/>
      <c r="I60" s="170">
        <v>1</v>
      </c>
      <c r="J60" s="169">
        <f t="shared" si="1"/>
        <v>6.9999999999999991</v>
      </c>
      <c r="K60" s="172"/>
      <c r="L60" s="171" t="s">
        <v>444</v>
      </c>
      <c r="M60" s="172"/>
      <c r="N60" s="174">
        <f t="shared" si="5"/>
        <v>0</v>
      </c>
      <c r="O60" s="170"/>
      <c r="P60" s="170"/>
      <c r="Q60" s="155">
        <f t="shared" si="3"/>
        <v>0</v>
      </c>
      <c r="R60" s="92" t="s">
        <v>478</v>
      </c>
    </row>
    <row r="61" spans="1:18">
      <c r="A61" s="43" t="s">
        <v>447</v>
      </c>
      <c r="B61" s="59" t="s">
        <v>187</v>
      </c>
      <c r="C61" s="43">
        <v>72</v>
      </c>
      <c r="D61" s="172">
        <v>0.58333333333333337</v>
      </c>
      <c r="E61" s="171" t="s">
        <v>444</v>
      </c>
      <c r="F61" s="172">
        <v>0.875</v>
      </c>
      <c r="G61" s="169">
        <f t="shared" si="4"/>
        <v>6.9999999999999991</v>
      </c>
      <c r="H61" s="170" t="s">
        <v>277</v>
      </c>
      <c r="I61" s="170">
        <v>14</v>
      </c>
      <c r="J61" s="169">
        <f t="shared" si="1"/>
        <v>97.999999999999986</v>
      </c>
      <c r="K61" s="172"/>
      <c r="L61" s="171" t="s">
        <v>444</v>
      </c>
      <c r="M61" s="172"/>
      <c r="N61" s="174">
        <f t="shared" si="5"/>
        <v>0</v>
      </c>
      <c r="O61" s="170"/>
      <c r="P61" s="170"/>
      <c r="Q61" s="155">
        <f t="shared" si="3"/>
        <v>0</v>
      </c>
      <c r="R61" s="92" t="s">
        <v>186</v>
      </c>
    </row>
    <row r="62" spans="1:18">
      <c r="A62" s="43" t="s">
        <v>45</v>
      </c>
      <c r="B62" s="59" t="s">
        <v>188</v>
      </c>
      <c r="C62" s="43"/>
      <c r="D62" s="172">
        <v>0.58333333333333337</v>
      </c>
      <c r="E62" s="171" t="s">
        <v>444</v>
      </c>
      <c r="F62" s="172">
        <v>0.875</v>
      </c>
      <c r="G62" s="169">
        <f t="shared" si="4"/>
        <v>6.9999999999999991</v>
      </c>
      <c r="H62" s="170"/>
      <c r="I62" s="170">
        <v>1</v>
      </c>
      <c r="J62" s="169">
        <f t="shared" si="1"/>
        <v>6.9999999999999991</v>
      </c>
      <c r="K62" s="172"/>
      <c r="L62" s="171" t="s">
        <v>444</v>
      </c>
      <c r="M62" s="172"/>
      <c r="N62" s="174">
        <f t="shared" si="5"/>
        <v>0</v>
      </c>
      <c r="O62" s="170"/>
      <c r="P62" s="170"/>
      <c r="Q62" s="155">
        <f t="shared" si="3"/>
        <v>0</v>
      </c>
      <c r="R62" s="92" t="s">
        <v>189</v>
      </c>
    </row>
    <row r="63" spans="1:18">
      <c r="A63" s="43" t="s">
        <v>147</v>
      </c>
      <c r="B63" s="94" t="s">
        <v>479</v>
      </c>
      <c r="C63" s="43">
        <v>116</v>
      </c>
      <c r="D63" s="168">
        <v>0.58333333333333337</v>
      </c>
      <c r="E63" s="171" t="s">
        <v>444</v>
      </c>
      <c r="F63" s="168">
        <v>0.875</v>
      </c>
      <c r="G63" s="169">
        <f t="shared" si="4"/>
        <v>6.9999999999999991</v>
      </c>
      <c r="H63" s="170" t="s">
        <v>249</v>
      </c>
      <c r="I63" s="170">
        <v>6</v>
      </c>
      <c r="J63" s="169">
        <f t="shared" si="1"/>
        <v>41.999999999999993</v>
      </c>
      <c r="K63" s="168"/>
      <c r="L63" s="171" t="s">
        <v>444</v>
      </c>
      <c r="M63" s="168"/>
      <c r="N63" s="174">
        <f t="shared" si="5"/>
        <v>0</v>
      </c>
      <c r="O63" s="170"/>
      <c r="P63" s="170"/>
      <c r="Q63" s="155">
        <f t="shared" si="3"/>
        <v>0</v>
      </c>
      <c r="R63" s="92" t="s">
        <v>190</v>
      </c>
    </row>
    <row r="64" spans="1:18">
      <c r="A64" s="43" t="s">
        <v>147</v>
      </c>
      <c r="B64" s="59" t="s">
        <v>187</v>
      </c>
      <c r="C64" s="43">
        <v>117</v>
      </c>
      <c r="D64" s="168">
        <v>0.58333333333333337</v>
      </c>
      <c r="E64" s="171" t="s">
        <v>444</v>
      </c>
      <c r="F64" s="168">
        <v>0.875</v>
      </c>
      <c r="G64" s="169">
        <f t="shared" si="4"/>
        <v>6.9999999999999991</v>
      </c>
      <c r="H64" s="170" t="s">
        <v>156</v>
      </c>
      <c r="I64" s="170">
        <v>4</v>
      </c>
      <c r="J64" s="169">
        <f t="shared" si="1"/>
        <v>27.999999999999996</v>
      </c>
      <c r="K64" s="168"/>
      <c r="L64" s="171" t="s">
        <v>444</v>
      </c>
      <c r="M64" s="168"/>
      <c r="N64" s="174">
        <f t="shared" si="5"/>
        <v>0</v>
      </c>
      <c r="O64" s="170"/>
      <c r="P64" s="170"/>
      <c r="Q64" s="155">
        <f t="shared" si="3"/>
        <v>0</v>
      </c>
      <c r="R64" s="92" t="s">
        <v>190</v>
      </c>
    </row>
    <row r="65" spans="1:18">
      <c r="A65" s="43" t="s">
        <v>147</v>
      </c>
      <c r="B65" s="95" t="s">
        <v>480</v>
      </c>
      <c r="C65" s="43">
        <v>120</v>
      </c>
      <c r="D65" s="168">
        <v>0.58333333333333337</v>
      </c>
      <c r="E65" s="171" t="s">
        <v>444</v>
      </c>
      <c r="F65" s="168">
        <v>0.875</v>
      </c>
      <c r="G65" s="169">
        <f t="shared" si="4"/>
        <v>6.9999999999999991</v>
      </c>
      <c r="H65" s="170" t="s">
        <v>156</v>
      </c>
      <c r="I65" s="170">
        <v>4</v>
      </c>
      <c r="J65" s="169">
        <f t="shared" si="1"/>
        <v>27.999999999999996</v>
      </c>
      <c r="K65" s="168"/>
      <c r="L65" s="171" t="s">
        <v>444</v>
      </c>
      <c r="M65" s="168"/>
      <c r="N65" s="174">
        <f t="shared" si="5"/>
        <v>0</v>
      </c>
      <c r="O65" s="170"/>
      <c r="P65" s="170"/>
      <c r="Q65" s="155">
        <f t="shared" si="3"/>
        <v>0</v>
      </c>
      <c r="R65" s="92" t="s">
        <v>190</v>
      </c>
    </row>
    <row r="66" spans="1:18">
      <c r="A66" s="43" t="s">
        <v>147</v>
      </c>
      <c r="B66" s="96" t="s">
        <v>481</v>
      </c>
      <c r="C66" s="43"/>
      <c r="D66" s="168">
        <v>0.54166666666666663</v>
      </c>
      <c r="E66" s="171"/>
      <c r="F66" s="168">
        <v>0.875</v>
      </c>
      <c r="G66" s="169">
        <f t="shared" si="4"/>
        <v>8</v>
      </c>
      <c r="H66" s="170"/>
      <c r="I66" s="170">
        <v>1</v>
      </c>
      <c r="J66" s="169">
        <f t="shared" si="1"/>
        <v>8</v>
      </c>
      <c r="K66" s="168"/>
      <c r="L66" s="171"/>
      <c r="M66" s="168"/>
      <c r="N66" s="174">
        <f t="shared" si="5"/>
        <v>0</v>
      </c>
      <c r="O66" s="170"/>
      <c r="P66" s="170"/>
      <c r="Q66" s="155">
        <f t="shared" si="3"/>
        <v>0</v>
      </c>
      <c r="R66" s="92" t="s">
        <v>482</v>
      </c>
    </row>
    <row r="67" spans="1:18">
      <c r="A67" s="43" t="s">
        <v>147</v>
      </c>
      <c r="B67" s="59" t="s">
        <v>168</v>
      </c>
      <c r="C67" s="43"/>
      <c r="D67" s="168">
        <v>0.58333333333333337</v>
      </c>
      <c r="E67" s="171" t="s">
        <v>444</v>
      </c>
      <c r="F67" s="168">
        <v>0.95833333333333337</v>
      </c>
      <c r="G67" s="169">
        <f t="shared" si="4"/>
        <v>9</v>
      </c>
      <c r="H67" s="170"/>
      <c r="I67" s="170">
        <v>1</v>
      </c>
      <c r="J67" s="169">
        <f t="shared" si="1"/>
        <v>9</v>
      </c>
      <c r="K67" s="168"/>
      <c r="L67" s="171" t="s">
        <v>444</v>
      </c>
      <c r="M67" s="168"/>
      <c r="N67" s="174">
        <f t="shared" si="5"/>
        <v>0</v>
      </c>
      <c r="O67" s="170"/>
      <c r="P67" s="170"/>
      <c r="Q67" s="155">
        <f t="shared" si="3"/>
        <v>0</v>
      </c>
      <c r="R67" s="92" t="s">
        <v>483</v>
      </c>
    </row>
    <row r="68" spans="1:18">
      <c r="A68" s="43" t="s">
        <v>147</v>
      </c>
      <c r="B68" s="59" t="s">
        <v>108</v>
      </c>
      <c r="C68" s="43"/>
      <c r="D68" s="168">
        <v>0.58333333333333337</v>
      </c>
      <c r="E68" s="171" t="s">
        <v>444</v>
      </c>
      <c r="F68" s="168">
        <v>0.95833333333333337</v>
      </c>
      <c r="G68" s="169">
        <f t="shared" si="4"/>
        <v>9</v>
      </c>
      <c r="H68" s="170"/>
      <c r="I68" s="170">
        <v>1</v>
      </c>
      <c r="J68" s="169">
        <f t="shared" ref="J68:J131" si="6">G68*I68</f>
        <v>9</v>
      </c>
      <c r="K68" s="168"/>
      <c r="L68" s="171" t="s">
        <v>444</v>
      </c>
      <c r="M68" s="168"/>
      <c r="N68" s="174">
        <f t="shared" si="5"/>
        <v>0</v>
      </c>
      <c r="O68" s="170"/>
      <c r="P68" s="170"/>
      <c r="Q68" s="155">
        <f t="shared" ref="Q68:Q131" si="7">N68*P68</f>
        <v>0</v>
      </c>
      <c r="R68" s="92" t="s">
        <v>170</v>
      </c>
    </row>
    <row r="69" spans="1:18">
      <c r="A69" s="43" t="s">
        <v>147</v>
      </c>
      <c r="B69" s="59" t="s">
        <v>83</v>
      </c>
      <c r="C69" s="43">
        <v>23</v>
      </c>
      <c r="D69" s="168">
        <v>0.29166666666666669</v>
      </c>
      <c r="E69" s="171" t="s">
        <v>444</v>
      </c>
      <c r="F69" s="168">
        <v>0.89583333333333337</v>
      </c>
      <c r="G69" s="169">
        <f t="shared" si="4"/>
        <v>14.500000000000002</v>
      </c>
      <c r="H69" s="170" t="s">
        <v>484</v>
      </c>
      <c r="I69" s="170">
        <v>18</v>
      </c>
      <c r="J69" s="169">
        <f t="shared" si="6"/>
        <v>261.00000000000006</v>
      </c>
      <c r="K69" s="168"/>
      <c r="L69" s="171" t="s">
        <v>444</v>
      </c>
      <c r="M69" s="168"/>
      <c r="N69" s="174">
        <f t="shared" si="5"/>
        <v>0</v>
      </c>
      <c r="O69" s="170"/>
      <c r="P69" s="170"/>
      <c r="Q69" s="155">
        <f t="shared" si="7"/>
        <v>0</v>
      </c>
      <c r="R69" s="97" t="s">
        <v>485</v>
      </c>
    </row>
    <row r="70" spans="1:18">
      <c r="A70" s="43" t="s">
        <v>147</v>
      </c>
      <c r="B70" s="59" t="s">
        <v>83</v>
      </c>
      <c r="C70" s="43">
        <v>24</v>
      </c>
      <c r="D70" s="168">
        <v>0.625</v>
      </c>
      <c r="E70" s="171" t="s">
        <v>444</v>
      </c>
      <c r="F70" s="168">
        <v>0.875</v>
      </c>
      <c r="G70" s="169">
        <f t="shared" si="4"/>
        <v>6</v>
      </c>
      <c r="H70" s="170" t="s">
        <v>249</v>
      </c>
      <c r="I70" s="170">
        <v>6</v>
      </c>
      <c r="J70" s="169">
        <f t="shared" si="6"/>
        <v>36</v>
      </c>
      <c r="K70" s="168"/>
      <c r="L70" s="171" t="s">
        <v>444</v>
      </c>
      <c r="M70" s="168"/>
      <c r="N70" s="174">
        <f t="shared" si="5"/>
        <v>0</v>
      </c>
      <c r="O70" s="170"/>
      <c r="P70" s="170"/>
      <c r="Q70" s="155">
        <f t="shared" si="7"/>
        <v>0</v>
      </c>
      <c r="R70" s="92" t="s">
        <v>192</v>
      </c>
    </row>
    <row r="71" spans="1:18">
      <c r="A71" s="43" t="s">
        <v>147</v>
      </c>
      <c r="B71" s="59" t="s">
        <v>83</v>
      </c>
      <c r="C71" s="43">
        <v>25</v>
      </c>
      <c r="D71" s="168">
        <v>0.29166666666666669</v>
      </c>
      <c r="E71" s="171" t="s">
        <v>444</v>
      </c>
      <c r="F71" s="168">
        <v>0.89583333333333337</v>
      </c>
      <c r="G71" s="169">
        <f t="shared" si="4"/>
        <v>14.500000000000002</v>
      </c>
      <c r="H71" s="170" t="s">
        <v>463</v>
      </c>
      <c r="I71" s="170">
        <v>3</v>
      </c>
      <c r="J71" s="169">
        <f t="shared" si="6"/>
        <v>43.500000000000007</v>
      </c>
      <c r="K71" s="168"/>
      <c r="L71" s="171" t="s">
        <v>444</v>
      </c>
      <c r="M71" s="168"/>
      <c r="N71" s="174">
        <f t="shared" si="5"/>
        <v>0</v>
      </c>
      <c r="O71" s="170"/>
      <c r="P71" s="170"/>
      <c r="Q71" s="155">
        <f t="shared" si="7"/>
        <v>0</v>
      </c>
      <c r="R71" s="92" t="s">
        <v>193</v>
      </c>
    </row>
    <row r="72" spans="1:18">
      <c r="A72" s="43" t="s">
        <v>147</v>
      </c>
      <c r="B72" s="59" t="s">
        <v>83</v>
      </c>
      <c r="C72" s="43">
        <v>26</v>
      </c>
      <c r="D72" s="168">
        <v>0.29166666666666669</v>
      </c>
      <c r="E72" s="171" t="s">
        <v>444</v>
      </c>
      <c r="F72" s="168">
        <v>0.89583333333333337</v>
      </c>
      <c r="G72" s="169">
        <f t="shared" si="4"/>
        <v>14.500000000000002</v>
      </c>
      <c r="H72" s="170" t="s">
        <v>463</v>
      </c>
      <c r="I72" s="170">
        <v>3</v>
      </c>
      <c r="J72" s="169">
        <f t="shared" si="6"/>
        <v>43.500000000000007</v>
      </c>
      <c r="K72" s="168"/>
      <c r="L72" s="171" t="s">
        <v>444</v>
      </c>
      <c r="M72" s="168"/>
      <c r="N72" s="174">
        <f t="shared" si="5"/>
        <v>0</v>
      </c>
      <c r="O72" s="170"/>
      <c r="P72" s="170"/>
      <c r="Q72" s="155">
        <f t="shared" si="7"/>
        <v>0</v>
      </c>
      <c r="R72" s="92" t="s">
        <v>194</v>
      </c>
    </row>
    <row r="73" spans="1:18">
      <c r="A73" s="43" t="s">
        <v>147</v>
      </c>
      <c r="B73" s="59" t="s">
        <v>83</v>
      </c>
      <c r="C73" s="43">
        <v>27</v>
      </c>
      <c r="D73" s="168">
        <v>0.29166666666666669</v>
      </c>
      <c r="E73" s="171" t="s">
        <v>444</v>
      </c>
      <c r="F73" s="168">
        <v>0.89583333333333337</v>
      </c>
      <c r="G73" s="169">
        <f t="shared" si="4"/>
        <v>14.500000000000002</v>
      </c>
      <c r="H73" s="170" t="s">
        <v>249</v>
      </c>
      <c r="I73" s="170">
        <v>6</v>
      </c>
      <c r="J73" s="169">
        <f t="shared" si="6"/>
        <v>87.000000000000014</v>
      </c>
      <c r="K73" s="168"/>
      <c r="L73" s="171" t="s">
        <v>444</v>
      </c>
      <c r="M73" s="168"/>
      <c r="N73" s="174">
        <f t="shared" si="5"/>
        <v>0</v>
      </c>
      <c r="O73" s="170"/>
      <c r="P73" s="170"/>
      <c r="Q73" s="155">
        <f t="shared" si="7"/>
        <v>0</v>
      </c>
      <c r="R73" s="92" t="s">
        <v>195</v>
      </c>
    </row>
    <row r="74" spans="1:18">
      <c r="A74" s="43" t="s">
        <v>147</v>
      </c>
      <c r="B74" s="59" t="s">
        <v>83</v>
      </c>
      <c r="C74" s="43">
        <v>28</v>
      </c>
      <c r="D74" s="168">
        <v>0.64583333333333337</v>
      </c>
      <c r="E74" s="171" t="s">
        <v>444</v>
      </c>
      <c r="F74" s="168">
        <v>0.875</v>
      </c>
      <c r="G74" s="169">
        <f t="shared" si="4"/>
        <v>5.4999999999999991</v>
      </c>
      <c r="H74" s="170" t="s">
        <v>166</v>
      </c>
      <c r="I74" s="170">
        <v>6</v>
      </c>
      <c r="J74" s="169">
        <f t="shared" si="6"/>
        <v>32.999999999999993</v>
      </c>
      <c r="K74" s="168"/>
      <c r="L74" s="171" t="s">
        <v>444</v>
      </c>
      <c r="M74" s="168"/>
      <c r="N74" s="174">
        <f t="shared" si="5"/>
        <v>0</v>
      </c>
      <c r="O74" s="170"/>
      <c r="P74" s="170"/>
      <c r="Q74" s="155">
        <f t="shared" si="7"/>
        <v>0</v>
      </c>
      <c r="R74" s="92" t="s">
        <v>197</v>
      </c>
    </row>
    <row r="75" spans="1:18">
      <c r="A75" s="43" t="s">
        <v>147</v>
      </c>
      <c r="B75" s="59" t="s">
        <v>83</v>
      </c>
      <c r="C75" s="43">
        <v>29</v>
      </c>
      <c r="D75" s="168">
        <v>0.58333333333333337</v>
      </c>
      <c r="E75" s="171" t="s">
        <v>444</v>
      </c>
      <c r="F75" s="168">
        <v>0.9375</v>
      </c>
      <c r="G75" s="169">
        <f t="shared" si="4"/>
        <v>8.5</v>
      </c>
      <c r="H75" s="170" t="s">
        <v>148</v>
      </c>
      <c r="I75" s="170">
        <v>7</v>
      </c>
      <c r="J75" s="169">
        <f t="shared" si="6"/>
        <v>59.5</v>
      </c>
      <c r="K75" s="168"/>
      <c r="L75" s="171" t="s">
        <v>444</v>
      </c>
      <c r="M75" s="168"/>
      <c r="N75" s="174">
        <f t="shared" si="5"/>
        <v>0</v>
      </c>
      <c r="O75" s="170"/>
      <c r="P75" s="170"/>
      <c r="Q75" s="155">
        <f t="shared" si="7"/>
        <v>0</v>
      </c>
      <c r="R75" s="92" t="s">
        <v>198</v>
      </c>
    </row>
    <row r="76" spans="1:18">
      <c r="A76" s="43" t="s">
        <v>147</v>
      </c>
      <c r="B76" s="59" t="s">
        <v>83</v>
      </c>
      <c r="C76" s="43">
        <v>30</v>
      </c>
      <c r="D76" s="168">
        <v>0.58333333333333337</v>
      </c>
      <c r="E76" s="171" t="s">
        <v>444</v>
      </c>
      <c r="F76" s="168">
        <v>0.9375</v>
      </c>
      <c r="G76" s="169">
        <f t="shared" si="4"/>
        <v>8.5</v>
      </c>
      <c r="H76" s="170" t="s">
        <v>463</v>
      </c>
      <c r="I76" s="170">
        <v>3</v>
      </c>
      <c r="J76" s="169">
        <f t="shared" si="6"/>
        <v>25.5</v>
      </c>
      <c r="K76" s="168"/>
      <c r="L76" s="171" t="s">
        <v>444</v>
      </c>
      <c r="M76" s="168"/>
      <c r="N76" s="174">
        <f t="shared" si="5"/>
        <v>0</v>
      </c>
      <c r="O76" s="170"/>
      <c r="P76" s="170"/>
      <c r="Q76" s="155">
        <f t="shared" si="7"/>
        <v>0</v>
      </c>
      <c r="R76" s="92" t="s">
        <v>199</v>
      </c>
    </row>
    <row r="77" spans="1:18">
      <c r="A77" s="43" t="s">
        <v>147</v>
      </c>
      <c r="B77" s="59" t="s">
        <v>83</v>
      </c>
      <c r="C77" s="43">
        <v>31</v>
      </c>
      <c r="D77" s="168">
        <v>0.58333333333333337</v>
      </c>
      <c r="E77" s="171" t="s">
        <v>444</v>
      </c>
      <c r="F77" s="168">
        <v>0.9375</v>
      </c>
      <c r="G77" s="169">
        <f t="shared" si="4"/>
        <v>8.5</v>
      </c>
      <c r="H77" s="170" t="s">
        <v>156</v>
      </c>
      <c r="I77" s="170">
        <v>4</v>
      </c>
      <c r="J77" s="169">
        <f t="shared" si="6"/>
        <v>34</v>
      </c>
      <c r="K77" s="168"/>
      <c r="L77" s="171" t="s">
        <v>444</v>
      </c>
      <c r="M77" s="168"/>
      <c r="N77" s="174">
        <f t="shared" si="5"/>
        <v>0</v>
      </c>
      <c r="O77" s="170"/>
      <c r="P77" s="170"/>
      <c r="Q77" s="155">
        <f t="shared" si="7"/>
        <v>0</v>
      </c>
      <c r="R77" s="92" t="s">
        <v>200</v>
      </c>
    </row>
    <row r="78" spans="1:18">
      <c r="A78" s="43" t="s">
        <v>447</v>
      </c>
      <c r="B78" s="59" t="s">
        <v>83</v>
      </c>
      <c r="C78" s="43">
        <v>24</v>
      </c>
      <c r="D78" s="172">
        <v>0.5625</v>
      </c>
      <c r="E78" s="171" t="s">
        <v>444</v>
      </c>
      <c r="F78" s="172">
        <v>0.9375</v>
      </c>
      <c r="G78" s="169">
        <f t="shared" si="4"/>
        <v>9</v>
      </c>
      <c r="H78" s="170"/>
      <c r="I78" s="170">
        <v>2</v>
      </c>
      <c r="J78" s="169">
        <f t="shared" si="6"/>
        <v>18</v>
      </c>
      <c r="K78" s="172"/>
      <c r="L78" s="171" t="s">
        <v>444</v>
      </c>
      <c r="M78" s="172"/>
      <c r="N78" s="174">
        <f t="shared" si="5"/>
        <v>0</v>
      </c>
      <c r="O78" s="170"/>
      <c r="P78" s="170"/>
      <c r="Q78" s="155">
        <f t="shared" si="7"/>
        <v>0</v>
      </c>
      <c r="R78" s="92" t="s">
        <v>431</v>
      </c>
    </row>
    <row r="79" spans="1:18">
      <c r="A79" s="43" t="s">
        <v>447</v>
      </c>
      <c r="B79" s="59" t="s">
        <v>83</v>
      </c>
      <c r="C79" s="43">
        <v>25</v>
      </c>
      <c r="D79" s="172">
        <v>0.58333333333333337</v>
      </c>
      <c r="E79" s="171" t="s">
        <v>444</v>
      </c>
      <c r="F79" s="172">
        <v>0.875</v>
      </c>
      <c r="G79" s="169">
        <f t="shared" si="4"/>
        <v>6.9999999999999991</v>
      </c>
      <c r="H79" s="170" t="s">
        <v>152</v>
      </c>
      <c r="I79" s="170">
        <v>3</v>
      </c>
      <c r="J79" s="169">
        <f t="shared" si="6"/>
        <v>20.999999999999996</v>
      </c>
      <c r="K79" s="172"/>
      <c r="L79" s="171" t="s">
        <v>444</v>
      </c>
      <c r="M79" s="172"/>
      <c r="N79" s="174">
        <f t="shared" si="5"/>
        <v>0</v>
      </c>
      <c r="O79" s="170"/>
      <c r="P79" s="170"/>
      <c r="Q79" s="155">
        <f t="shared" si="7"/>
        <v>0</v>
      </c>
      <c r="R79" s="92" t="s">
        <v>201</v>
      </c>
    </row>
    <row r="80" spans="1:18">
      <c r="A80" s="43" t="s">
        <v>447</v>
      </c>
      <c r="B80" s="59" t="s">
        <v>83</v>
      </c>
      <c r="C80" s="43">
        <v>26</v>
      </c>
      <c r="D80" s="172">
        <v>0.58333333333333337</v>
      </c>
      <c r="E80" s="171" t="s">
        <v>444</v>
      </c>
      <c r="F80" s="172">
        <v>0.875</v>
      </c>
      <c r="G80" s="169">
        <f t="shared" si="4"/>
        <v>6.9999999999999991</v>
      </c>
      <c r="H80" s="170" t="s">
        <v>150</v>
      </c>
      <c r="I80" s="170">
        <v>2</v>
      </c>
      <c r="J80" s="169">
        <f t="shared" si="6"/>
        <v>13.999999999999998</v>
      </c>
      <c r="K80" s="172"/>
      <c r="L80" s="171" t="s">
        <v>444</v>
      </c>
      <c r="M80" s="172"/>
      <c r="N80" s="174">
        <f t="shared" si="5"/>
        <v>0</v>
      </c>
      <c r="O80" s="170"/>
      <c r="P80" s="170"/>
      <c r="Q80" s="155">
        <f t="shared" si="7"/>
        <v>0</v>
      </c>
      <c r="R80" s="92" t="s">
        <v>202</v>
      </c>
    </row>
    <row r="81" spans="1:18">
      <c r="A81" s="43" t="s">
        <v>447</v>
      </c>
      <c r="B81" s="59" t="s">
        <v>83</v>
      </c>
      <c r="C81" s="43">
        <v>27</v>
      </c>
      <c r="D81" s="172">
        <v>0.58333333333333337</v>
      </c>
      <c r="E81" s="171" t="s">
        <v>444</v>
      </c>
      <c r="F81" s="172">
        <v>0.875</v>
      </c>
      <c r="G81" s="169">
        <f t="shared" si="4"/>
        <v>6.9999999999999991</v>
      </c>
      <c r="H81" s="170" t="s">
        <v>156</v>
      </c>
      <c r="I81" s="170">
        <v>4</v>
      </c>
      <c r="J81" s="169">
        <f t="shared" si="6"/>
        <v>27.999999999999996</v>
      </c>
      <c r="K81" s="172"/>
      <c r="L81" s="171" t="s">
        <v>444</v>
      </c>
      <c r="M81" s="172"/>
      <c r="N81" s="174">
        <f t="shared" si="5"/>
        <v>0</v>
      </c>
      <c r="O81" s="170"/>
      <c r="P81" s="170"/>
      <c r="Q81" s="155">
        <f t="shared" si="7"/>
        <v>0</v>
      </c>
      <c r="R81" s="92" t="s">
        <v>203</v>
      </c>
    </row>
    <row r="82" spans="1:18">
      <c r="A82" s="43" t="s">
        <v>447</v>
      </c>
      <c r="B82" s="59" t="s">
        <v>83</v>
      </c>
      <c r="C82" s="43">
        <v>28</v>
      </c>
      <c r="D82" s="172">
        <v>0.58333333333333337</v>
      </c>
      <c r="E82" s="171" t="s">
        <v>444</v>
      </c>
      <c r="F82" s="172">
        <v>0.875</v>
      </c>
      <c r="G82" s="169">
        <f t="shared" si="4"/>
        <v>6.9999999999999991</v>
      </c>
      <c r="H82" s="170" t="s">
        <v>277</v>
      </c>
      <c r="I82" s="170">
        <v>14</v>
      </c>
      <c r="J82" s="169">
        <f t="shared" si="6"/>
        <v>97.999999999999986</v>
      </c>
      <c r="K82" s="172"/>
      <c r="L82" s="171" t="s">
        <v>444</v>
      </c>
      <c r="M82" s="172"/>
      <c r="N82" s="174">
        <f t="shared" si="5"/>
        <v>0</v>
      </c>
      <c r="O82" s="170"/>
      <c r="P82" s="170"/>
      <c r="Q82" s="155">
        <f t="shared" si="7"/>
        <v>0</v>
      </c>
      <c r="R82" s="92" t="s">
        <v>204</v>
      </c>
    </row>
    <row r="83" spans="1:18">
      <c r="A83" s="43" t="s">
        <v>447</v>
      </c>
      <c r="B83" s="59" t="s">
        <v>83</v>
      </c>
      <c r="C83" s="43">
        <v>29</v>
      </c>
      <c r="D83" s="172">
        <v>0.58333333333333337</v>
      </c>
      <c r="E83" s="171" t="s">
        <v>444</v>
      </c>
      <c r="F83" s="172">
        <v>0.875</v>
      </c>
      <c r="G83" s="169">
        <f t="shared" si="4"/>
        <v>6.9999999999999991</v>
      </c>
      <c r="H83" s="170" t="s">
        <v>156</v>
      </c>
      <c r="I83" s="170">
        <v>4</v>
      </c>
      <c r="J83" s="169">
        <f t="shared" si="6"/>
        <v>27.999999999999996</v>
      </c>
      <c r="K83" s="172"/>
      <c r="L83" s="171" t="s">
        <v>444</v>
      </c>
      <c r="M83" s="172"/>
      <c r="N83" s="174">
        <f t="shared" si="5"/>
        <v>0</v>
      </c>
      <c r="O83" s="170"/>
      <c r="P83" s="170"/>
      <c r="Q83" s="156">
        <f t="shared" si="7"/>
        <v>0</v>
      </c>
      <c r="R83" s="92" t="s">
        <v>205</v>
      </c>
    </row>
    <row r="84" spans="1:18">
      <c r="A84" s="43" t="s">
        <v>447</v>
      </c>
      <c r="B84" s="59" t="s">
        <v>83</v>
      </c>
      <c r="C84" s="43">
        <v>30</v>
      </c>
      <c r="D84" s="172">
        <v>0.58333333333333337</v>
      </c>
      <c r="E84" s="171" t="s">
        <v>444</v>
      </c>
      <c r="F84" s="172">
        <v>0.875</v>
      </c>
      <c r="G84" s="169">
        <f t="shared" si="4"/>
        <v>6.9999999999999991</v>
      </c>
      <c r="H84" s="170" t="s">
        <v>152</v>
      </c>
      <c r="I84" s="170">
        <v>3</v>
      </c>
      <c r="J84" s="169">
        <f t="shared" si="6"/>
        <v>20.999999999999996</v>
      </c>
      <c r="K84" s="172"/>
      <c r="L84" s="171" t="s">
        <v>444</v>
      </c>
      <c r="M84" s="172"/>
      <c r="N84" s="174">
        <f t="shared" si="5"/>
        <v>0</v>
      </c>
      <c r="O84" s="170"/>
      <c r="P84" s="170"/>
      <c r="Q84" s="91">
        <f t="shared" si="7"/>
        <v>0</v>
      </c>
      <c r="R84" s="157" t="s">
        <v>206</v>
      </c>
    </row>
    <row r="85" spans="1:18">
      <c r="A85" s="43" t="s">
        <v>447</v>
      </c>
      <c r="B85" s="59" t="s">
        <v>83</v>
      </c>
      <c r="C85" s="43">
        <v>31</v>
      </c>
      <c r="D85" s="172">
        <v>0.58333333333333337</v>
      </c>
      <c r="E85" s="171" t="s">
        <v>444</v>
      </c>
      <c r="F85" s="172">
        <v>0.9375</v>
      </c>
      <c r="G85" s="169">
        <f t="shared" si="4"/>
        <v>8.5</v>
      </c>
      <c r="H85" s="170" t="s">
        <v>150</v>
      </c>
      <c r="I85" s="170">
        <v>2</v>
      </c>
      <c r="J85" s="169">
        <f t="shared" si="6"/>
        <v>17</v>
      </c>
      <c r="K85" s="172"/>
      <c r="L85" s="171" t="s">
        <v>444</v>
      </c>
      <c r="M85" s="172"/>
      <c r="N85" s="174">
        <f t="shared" si="5"/>
        <v>0</v>
      </c>
      <c r="O85" s="170"/>
      <c r="P85" s="170"/>
      <c r="Q85" s="91">
        <f t="shared" si="7"/>
        <v>0</v>
      </c>
      <c r="R85" s="157" t="s">
        <v>207</v>
      </c>
    </row>
    <row r="86" spans="1:18">
      <c r="A86" s="43" t="s">
        <v>447</v>
      </c>
      <c r="B86" s="59" t="s">
        <v>83</v>
      </c>
      <c r="C86" s="43">
        <v>32</v>
      </c>
      <c r="D86" s="172">
        <v>0.58333333333333337</v>
      </c>
      <c r="E86" s="171" t="s">
        <v>444</v>
      </c>
      <c r="F86" s="172">
        <v>0.9375</v>
      </c>
      <c r="G86" s="169">
        <f t="shared" si="4"/>
        <v>8.5</v>
      </c>
      <c r="H86" s="170" t="s">
        <v>152</v>
      </c>
      <c r="I86" s="170">
        <v>3</v>
      </c>
      <c r="J86" s="169">
        <f t="shared" si="6"/>
        <v>25.5</v>
      </c>
      <c r="K86" s="172"/>
      <c r="L86" s="171" t="s">
        <v>444</v>
      </c>
      <c r="M86" s="172"/>
      <c r="N86" s="174">
        <f t="shared" si="5"/>
        <v>0</v>
      </c>
      <c r="O86" s="170"/>
      <c r="P86" s="170"/>
      <c r="Q86" s="91">
        <f t="shared" si="7"/>
        <v>0</v>
      </c>
      <c r="R86" s="157" t="s">
        <v>208</v>
      </c>
    </row>
    <row r="87" spans="1:18">
      <c r="A87" s="43" t="s">
        <v>447</v>
      </c>
      <c r="B87" s="59" t="s">
        <v>83</v>
      </c>
      <c r="C87" s="43">
        <v>33</v>
      </c>
      <c r="D87" s="172">
        <v>0.58333333333333337</v>
      </c>
      <c r="E87" s="171" t="s">
        <v>444</v>
      </c>
      <c r="F87" s="172">
        <v>0.9375</v>
      </c>
      <c r="G87" s="169">
        <f t="shared" si="4"/>
        <v>8.5</v>
      </c>
      <c r="H87" s="170" t="s">
        <v>166</v>
      </c>
      <c r="I87" s="170">
        <v>6</v>
      </c>
      <c r="J87" s="169">
        <f t="shared" si="6"/>
        <v>51</v>
      </c>
      <c r="K87" s="172"/>
      <c r="L87" s="171" t="s">
        <v>444</v>
      </c>
      <c r="M87" s="172"/>
      <c r="N87" s="174">
        <f t="shared" si="5"/>
        <v>0</v>
      </c>
      <c r="O87" s="170"/>
      <c r="P87" s="170"/>
      <c r="Q87" s="91">
        <f t="shared" si="7"/>
        <v>0</v>
      </c>
      <c r="R87" s="157" t="s">
        <v>469</v>
      </c>
    </row>
    <row r="88" spans="1:18">
      <c r="A88" s="43" t="s">
        <v>147</v>
      </c>
      <c r="B88" s="59" t="s">
        <v>486</v>
      </c>
      <c r="C88" s="43">
        <v>118</v>
      </c>
      <c r="D88" s="168">
        <v>0.58333333333333337</v>
      </c>
      <c r="E88" s="171"/>
      <c r="F88" s="168">
        <v>0.875</v>
      </c>
      <c r="G88" s="169">
        <f t="shared" si="4"/>
        <v>6.9999999999999991</v>
      </c>
      <c r="H88" s="170" t="s">
        <v>191</v>
      </c>
      <c r="I88" s="170">
        <v>16</v>
      </c>
      <c r="J88" s="169">
        <f t="shared" si="6"/>
        <v>111.99999999999999</v>
      </c>
      <c r="K88" s="168"/>
      <c r="L88" s="171"/>
      <c r="M88" s="168"/>
      <c r="N88" s="174">
        <f t="shared" si="5"/>
        <v>0</v>
      </c>
      <c r="O88" s="170"/>
      <c r="P88" s="170"/>
      <c r="Q88" s="91">
        <f t="shared" si="7"/>
        <v>0</v>
      </c>
      <c r="R88" s="157" t="s">
        <v>190</v>
      </c>
    </row>
    <row r="89" spans="1:18">
      <c r="A89" s="43" t="s">
        <v>147</v>
      </c>
      <c r="B89" s="59" t="s">
        <v>487</v>
      </c>
      <c r="C89" s="43"/>
      <c r="D89" s="168">
        <v>0.33333333333333331</v>
      </c>
      <c r="E89" s="171" t="s">
        <v>444</v>
      </c>
      <c r="F89" s="168">
        <v>0.875</v>
      </c>
      <c r="G89" s="169">
        <f t="shared" si="4"/>
        <v>13.000000000000002</v>
      </c>
      <c r="H89" s="170"/>
      <c r="I89" s="170">
        <v>1</v>
      </c>
      <c r="J89" s="169">
        <f t="shared" si="6"/>
        <v>13.000000000000002</v>
      </c>
      <c r="K89" s="168"/>
      <c r="L89" s="171" t="s">
        <v>444</v>
      </c>
      <c r="M89" s="168"/>
      <c r="N89" s="174">
        <f t="shared" si="5"/>
        <v>0</v>
      </c>
      <c r="O89" s="170"/>
      <c r="P89" s="170"/>
      <c r="Q89" s="91">
        <f t="shared" si="7"/>
        <v>0</v>
      </c>
      <c r="R89" s="157" t="s">
        <v>488</v>
      </c>
    </row>
    <row r="90" spans="1:18">
      <c r="A90" s="43" t="s">
        <v>447</v>
      </c>
      <c r="B90" s="59" t="s">
        <v>489</v>
      </c>
      <c r="C90" s="43">
        <v>73</v>
      </c>
      <c r="D90" s="172">
        <v>0.58333333333333337</v>
      </c>
      <c r="E90" s="171" t="s">
        <v>444</v>
      </c>
      <c r="F90" s="172">
        <v>0.875</v>
      </c>
      <c r="G90" s="169">
        <f t="shared" si="4"/>
        <v>6.9999999999999991</v>
      </c>
      <c r="H90" s="170" t="s">
        <v>490</v>
      </c>
      <c r="I90" s="170">
        <v>58</v>
      </c>
      <c r="J90" s="169">
        <f t="shared" si="6"/>
        <v>405.99999999999994</v>
      </c>
      <c r="K90" s="172"/>
      <c r="L90" s="171" t="s">
        <v>444</v>
      </c>
      <c r="M90" s="172"/>
      <c r="N90" s="174">
        <f t="shared" si="5"/>
        <v>0</v>
      </c>
      <c r="O90" s="170"/>
      <c r="P90" s="170"/>
      <c r="Q90" s="91">
        <f t="shared" si="7"/>
        <v>0</v>
      </c>
      <c r="R90" s="157" t="s">
        <v>491</v>
      </c>
    </row>
    <row r="91" spans="1:18">
      <c r="A91" s="43" t="s">
        <v>45</v>
      </c>
      <c r="B91" s="59" t="s">
        <v>492</v>
      </c>
      <c r="C91" s="43"/>
      <c r="D91" s="172">
        <v>0.58333333333333337</v>
      </c>
      <c r="E91" s="171" t="s">
        <v>444</v>
      </c>
      <c r="F91" s="172">
        <v>0.875</v>
      </c>
      <c r="G91" s="169">
        <f t="shared" si="4"/>
        <v>6.9999999999999991</v>
      </c>
      <c r="H91" s="170"/>
      <c r="I91" s="170">
        <v>2</v>
      </c>
      <c r="J91" s="169">
        <f t="shared" si="6"/>
        <v>13.999999999999998</v>
      </c>
      <c r="K91" s="172"/>
      <c r="L91" s="171" t="s">
        <v>444</v>
      </c>
      <c r="M91" s="172"/>
      <c r="N91" s="174">
        <f t="shared" si="5"/>
        <v>0</v>
      </c>
      <c r="O91" s="170"/>
      <c r="P91" s="170"/>
      <c r="Q91" s="91">
        <f t="shared" si="7"/>
        <v>0</v>
      </c>
      <c r="R91" s="157" t="s">
        <v>493</v>
      </c>
    </row>
    <row r="92" spans="1:18">
      <c r="A92" s="46" t="s">
        <v>175</v>
      </c>
      <c r="B92" s="59" t="s">
        <v>209</v>
      </c>
      <c r="C92" s="43"/>
      <c r="D92" s="168">
        <v>0.58333333333333337</v>
      </c>
      <c r="E92" s="171" t="s">
        <v>444</v>
      </c>
      <c r="F92" s="168">
        <v>0.95833333333333337</v>
      </c>
      <c r="G92" s="169">
        <f t="shared" si="4"/>
        <v>9</v>
      </c>
      <c r="H92" s="170"/>
      <c r="I92" s="170">
        <v>1</v>
      </c>
      <c r="J92" s="169">
        <f t="shared" si="6"/>
        <v>9</v>
      </c>
      <c r="K92" s="168"/>
      <c r="L92" s="171" t="s">
        <v>444</v>
      </c>
      <c r="M92" s="168"/>
      <c r="N92" s="174">
        <f t="shared" si="5"/>
        <v>0</v>
      </c>
      <c r="O92" s="170"/>
      <c r="P92" s="170"/>
      <c r="Q92" s="91">
        <f t="shared" si="7"/>
        <v>0</v>
      </c>
      <c r="R92" s="157" t="s">
        <v>177</v>
      </c>
    </row>
    <row r="93" spans="1:18">
      <c r="A93" s="43" t="s">
        <v>147</v>
      </c>
      <c r="B93" s="59" t="s">
        <v>168</v>
      </c>
      <c r="C93" s="43"/>
      <c r="D93" s="168">
        <v>0.58333333333333337</v>
      </c>
      <c r="E93" s="171" t="s">
        <v>444</v>
      </c>
      <c r="F93" s="168">
        <v>0.95833333333333337</v>
      </c>
      <c r="G93" s="169">
        <f t="shared" si="4"/>
        <v>9</v>
      </c>
      <c r="H93" s="170"/>
      <c r="I93" s="170">
        <v>2</v>
      </c>
      <c r="J93" s="169">
        <f t="shared" si="6"/>
        <v>18</v>
      </c>
      <c r="K93" s="168"/>
      <c r="L93" s="171" t="s">
        <v>444</v>
      </c>
      <c r="M93" s="168"/>
      <c r="N93" s="174">
        <f t="shared" si="5"/>
        <v>0</v>
      </c>
      <c r="O93" s="170"/>
      <c r="P93" s="170"/>
      <c r="Q93" s="91">
        <f t="shared" si="7"/>
        <v>0</v>
      </c>
      <c r="R93" s="157" t="s">
        <v>210</v>
      </c>
    </row>
    <row r="94" spans="1:18">
      <c r="A94" s="43" t="s">
        <v>147</v>
      </c>
      <c r="B94" s="59" t="s">
        <v>108</v>
      </c>
      <c r="C94" s="43"/>
      <c r="D94" s="168">
        <v>0.58333333333333337</v>
      </c>
      <c r="E94" s="171" t="s">
        <v>444</v>
      </c>
      <c r="F94" s="168">
        <v>0.95833333333333337</v>
      </c>
      <c r="G94" s="169">
        <f t="shared" si="4"/>
        <v>9</v>
      </c>
      <c r="H94" s="170"/>
      <c r="I94" s="170">
        <v>3</v>
      </c>
      <c r="J94" s="169">
        <f t="shared" si="6"/>
        <v>27</v>
      </c>
      <c r="K94" s="168"/>
      <c r="L94" s="171" t="s">
        <v>444</v>
      </c>
      <c r="M94" s="168"/>
      <c r="N94" s="174">
        <f t="shared" si="5"/>
        <v>0</v>
      </c>
      <c r="O94" s="170"/>
      <c r="P94" s="170"/>
      <c r="Q94" s="91">
        <f t="shared" si="7"/>
        <v>0</v>
      </c>
      <c r="R94" s="157" t="s">
        <v>170</v>
      </c>
    </row>
    <row r="95" spans="1:18">
      <c r="A95" s="43" t="s">
        <v>147</v>
      </c>
      <c r="B95" s="59" t="s">
        <v>84</v>
      </c>
      <c r="C95" s="43">
        <v>32</v>
      </c>
      <c r="D95" s="168">
        <v>0.29166666666666669</v>
      </c>
      <c r="E95" s="171" t="s">
        <v>444</v>
      </c>
      <c r="F95" s="168">
        <v>0.875</v>
      </c>
      <c r="G95" s="169">
        <f t="shared" si="4"/>
        <v>13.999999999999998</v>
      </c>
      <c r="H95" s="170" t="s">
        <v>463</v>
      </c>
      <c r="I95" s="170">
        <v>3</v>
      </c>
      <c r="J95" s="169">
        <f t="shared" si="6"/>
        <v>41.999999999999993</v>
      </c>
      <c r="K95" s="168"/>
      <c r="L95" s="171" t="s">
        <v>444</v>
      </c>
      <c r="M95" s="168"/>
      <c r="N95" s="174">
        <f t="shared" si="5"/>
        <v>0</v>
      </c>
      <c r="O95" s="170"/>
      <c r="P95" s="170"/>
      <c r="Q95" s="91">
        <f t="shared" si="7"/>
        <v>0</v>
      </c>
      <c r="R95" s="157" t="s">
        <v>211</v>
      </c>
    </row>
    <row r="96" spans="1:18">
      <c r="A96" s="43" t="s">
        <v>147</v>
      </c>
      <c r="B96" s="59" t="s">
        <v>84</v>
      </c>
      <c r="C96" s="43">
        <v>33</v>
      </c>
      <c r="D96" s="168">
        <v>0.29166666666666669</v>
      </c>
      <c r="E96" s="171" t="s">
        <v>444</v>
      </c>
      <c r="F96" s="168">
        <v>0.875</v>
      </c>
      <c r="G96" s="169">
        <f t="shared" si="4"/>
        <v>13.999999999999998</v>
      </c>
      <c r="H96" s="170" t="s">
        <v>464</v>
      </c>
      <c r="I96" s="170">
        <v>5</v>
      </c>
      <c r="J96" s="169">
        <f t="shared" si="6"/>
        <v>69.999999999999986</v>
      </c>
      <c r="K96" s="168"/>
      <c r="L96" s="171" t="s">
        <v>444</v>
      </c>
      <c r="M96" s="168"/>
      <c r="N96" s="174">
        <f t="shared" si="5"/>
        <v>0</v>
      </c>
      <c r="O96" s="170"/>
      <c r="P96" s="170"/>
      <c r="Q96" s="91">
        <f t="shared" si="7"/>
        <v>0</v>
      </c>
      <c r="R96" s="157" t="s">
        <v>212</v>
      </c>
    </row>
    <row r="97" spans="1:18">
      <c r="A97" s="43" t="s">
        <v>147</v>
      </c>
      <c r="B97" s="59" t="s">
        <v>84</v>
      </c>
      <c r="C97" s="43">
        <v>34</v>
      </c>
      <c r="D97" s="168">
        <v>0.29166666666666669</v>
      </c>
      <c r="E97" s="171" t="s">
        <v>444</v>
      </c>
      <c r="F97" s="168">
        <v>0.875</v>
      </c>
      <c r="G97" s="169">
        <f t="shared" si="4"/>
        <v>13.999999999999998</v>
      </c>
      <c r="H97" s="170" t="s">
        <v>150</v>
      </c>
      <c r="I97" s="170">
        <v>2</v>
      </c>
      <c r="J97" s="169">
        <f t="shared" si="6"/>
        <v>27.999999999999996</v>
      </c>
      <c r="K97" s="168"/>
      <c r="L97" s="171" t="s">
        <v>444</v>
      </c>
      <c r="M97" s="168"/>
      <c r="N97" s="174">
        <f t="shared" si="5"/>
        <v>0</v>
      </c>
      <c r="O97" s="170"/>
      <c r="P97" s="170"/>
      <c r="Q97" s="91">
        <f t="shared" si="7"/>
        <v>0</v>
      </c>
      <c r="R97" s="157" t="s">
        <v>213</v>
      </c>
    </row>
    <row r="98" spans="1:18">
      <c r="A98" s="43" t="s">
        <v>147</v>
      </c>
      <c r="B98" s="59" t="s">
        <v>84</v>
      </c>
      <c r="C98" s="43">
        <v>35</v>
      </c>
      <c r="D98" s="168">
        <v>0.64583333333333337</v>
      </c>
      <c r="E98" s="171" t="s">
        <v>444</v>
      </c>
      <c r="F98" s="168">
        <v>0.875</v>
      </c>
      <c r="G98" s="169">
        <f t="shared" si="4"/>
        <v>5.4999999999999991</v>
      </c>
      <c r="H98" s="170" t="s">
        <v>150</v>
      </c>
      <c r="I98" s="170">
        <v>2</v>
      </c>
      <c r="J98" s="169">
        <f t="shared" si="6"/>
        <v>10.999999999999998</v>
      </c>
      <c r="K98" s="168"/>
      <c r="L98" s="171" t="s">
        <v>444</v>
      </c>
      <c r="M98" s="168"/>
      <c r="N98" s="174">
        <f t="shared" si="5"/>
        <v>0</v>
      </c>
      <c r="O98" s="170"/>
      <c r="P98" s="170"/>
      <c r="Q98" s="91">
        <f t="shared" si="7"/>
        <v>0</v>
      </c>
      <c r="R98" s="157" t="s">
        <v>214</v>
      </c>
    </row>
    <row r="99" spans="1:18">
      <c r="A99" s="43" t="s">
        <v>147</v>
      </c>
      <c r="B99" s="59" t="s">
        <v>84</v>
      </c>
      <c r="C99" s="43">
        <v>36</v>
      </c>
      <c r="D99" s="168">
        <v>0.58333333333333337</v>
      </c>
      <c r="E99" s="171" t="s">
        <v>444</v>
      </c>
      <c r="F99" s="168">
        <v>0.9375</v>
      </c>
      <c r="G99" s="169">
        <f t="shared" si="4"/>
        <v>8.5</v>
      </c>
      <c r="H99" s="170" t="s">
        <v>166</v>
      </c>
      <c r="I99" s="170">
        <v>6</v>
      </c>
      <c r="J99" s="169">
        <f t="shared" si="6"/>
        <v>51</v>
      </c>
      <c r="K99" s="168"/>
      <c r="L99" s="171" t="s">
        <v>444</v>
      </c>
      <c r="M99" s="168"/>
      <c r="N99" s="174">
        <f t="shared" si="5"/>
        <v>0</v>
      </c>
      <c r="O99" s="170"/>
      <c r="P99" s="170"/>
      <c r="Q99" s="91">
        <f t="shared" si="7"/>
        <v>0</v>
      </c>
      <c r="R99" s="157" t="s">
        <v>81</v>
      </c>
    </row>
    <row r="100" spans="1:18">
      <c r="A100" s="43" t="s">
        <v>447</v>
      </c>
      <c r="B100" s="59" t="s">
        <v>84</v>
      </c>
      <c r="C100" s="43">
        <v>34</v>
      </c>
      <c r="D100" s="172">
        <v>0.52083333333333337</v>
      </c>
      <c r="E100" s="171" t="s">
        <v>444</v>
      </c>
      <c r="F100" s="172">
        <v>0.875</v>
      </c>
      <c r="G100" s="169">
        <f t="shared" si="4"/>
        <v>8.5</v>
      </c>
      <c r="H100" s="170"/>
      <c r="I100" s="170">
        <v>1</v>
      </c>
      <c r="J100" s="169">
        <f t="shared" si="6"/>
        <v>8.5</v>
      </c>
      <c r="K100" s="172"/>
      <c r="L100" s="171" t="s">
        <v>444</v>
      </c>
      <c r="M100" s="172"/>
      <c r="N100" s="174">
        <f t="shared" si="5"/>
        <v>0</v>
      </c>
      <c r="O100" s="170"/>
      <c r="P100" s="170"/>
      <c r="Q100" s="91">
        <f t="shared" si="7"/>
        <v>0</v>
      </c>
      <c r="R100" s="157" t="s">
        <v>432</v>
      </c>
    </row>
    <row r="101" spans="1:18">
      <c r="A101" s="43" t="s">
        <v>447</v>
      </c>
      <c r="B101" s="59" t="s">
        <v>84</v>
      </c>
      <c r="C101" s="43">
        <v>35</v>
      </c>
      <c r="D101" s="172">
        <v>0.54166666666666663</v>
      </c>
      <c r="E101" s="171" t="s">
        <v>444</v>
      </c>
      <c r="F101" s="172">
        <v>0.875</v>
      </c>
      <c r="G101" s="169">
        <f t="shared" si="4"/>
        <v>8</v>
      </c>
      <c r="H101" s="170" t="s">
        <v>148</v>
      </c>
      <c r="I101" s="170">
        <v>7</v>
      </c>
      <c r="J101" s="169">
        <f t="shared" si="6"/>
        <v>56</v>
      </c>
      <c r="K101" s="172"/>
      <c r="L101" s="171" t="s">
        <v>444</v>
      </c>
      <c r="M101" s="172"/>
      <c r="N101" s="174">
        <f t="shared" si="5"/>
        <v>0</v>
      </c>
      <c r="O101" s="170"/>
      <c r="P101" s="170"/>
      <c r="Q101" s="91">
        <f t="shared" si="7"/>
        <v>0</v>
      </c>
      <c r="R101" s="157" t="s">
        <v>494</v>
      </c>
    </row>
    <row r="102" spans="1:18">
      <c r="A102" s="43" t="s">
        <v>447</v>
      </c>
      <c r="B102" s="59" t="s">
        <v>84</v>
      </c>
      <c r="C102" s="43">
        <v>36</v>
      </c>
      <c r="D102" s="172">
        <v>0.54166666666666663</v>
      </c>
      <c r="E102" s="171" t="s">
        <v>444</v>
      </c>
      <c r="F102" s="172">
        <v>0.875</v>
      </c>
      <c r="G102" s="169">
        <f t="shared" si="4"/>
        <v>8</v>
      </c>
      <c r="H102" s="170" t="s">
        <v>148</v>
      </c>
      <c r="I102" s="170">
        <v>7</v>
      </c>
      <c r="J102" s="169">
        <f t="shared" si="6"/>
        <v>56</v>
      </c>
      <c r="K102" s="172"/>
      <c r="L102" s="171" t="s">
        <v>444</v>
      </c>
      <c r="M102" s="172"/>
      <c r="N102" s="174">
        <f t="shared" si="5"/>
        <v>0</v>
      </c>
      <c r="O102" s="170"/>
      <c r="P102" s="170"/>
      <c r="Q102" s="91">
        <f t="shared" si="7"/>
        <v>0</v>
      </c>
      <c r="R102" s="157" t="s">
        <v>495</v>
      </c>
    </row>
    <row r="103" spans="1:18">
      <c r="A103" s="43" t="s">
        <v>147</v>
      </c>
      <c r="B103" s="59" t="s">
        <v>84</v>
      </c>
      <c r="C103" s="43">
        <v>37</v>
      </c>
      <c r="D103" s="168">
        <v>0.29166666666666669</v>
      </c>
      <c r="E103" s="171" t="s">
        <v>444</v>
      </c>
      <c r="F103" s="168">
        <v>0.875</v>
      </c>
      <c r="G103" s="169">
        <f t="shared" ref="G103:G166" si="8">(F103-D103)*24</f>
        <v>13.999999999999998</v>
      </c>
      <c r="H103" s="170" t="s">
        <v>150</v>
      </c>
      <c r="I103" s="170">
        <v>2</v>
      </c>
      <c r="J103" s="169">
        <f t="shared" si="6"/>
        <v>27.999999999999996</v>
      </c>
      <c r="K103" s="168"/>
      <c r="L103" s="171" t="s">
        <v>444</v>
      </c>
      <c r="M103" s="168"/>
      <c r="N103" s="174">
        <f t="shared" ref="N103:N166" si="9">(M103-K103)*24</f>
        <v>0</v>
      </c>
      <c r="O103" s="170"/>
      <c r="P103" s="170"/>
      <c r="Q103" s="91">
        <f t="shared" si="7"/>
        <v>0</v>
      </c>
      <c r="R103" s="157" t="s">
        <v>215</v>
      </c>
    </row>
    <row r="104" spans="1:18">
      <c r="A104" s="43" t="s">
        <v>147</v>
      </c>
      <c r="B104" s="59" t="s">
        <v>168</v>
      </c>
      <c r="C104" s="43"/>
      <c r="D104" s="168">
        <v>0.29166666666666669</v>
      </c>
      <c r="E104" s="171" t="s">
        <v>444</v>
      </c>
      <c r="F104" s="168">
        <v>0.95833333333333337</v>
      </c>
      <c r="G104" s="169">
        <f t="shared" si="8"/>
        <v>16</v>
      </c>
      <c r="H104" s="170"/>
      <c r="I104" s="170">
        <v>1</v>
      </c>
      <c r="J104" s="169">
        <f t="shared" si="6"/>
        <v>16</v>
      </c>
      <c r="K104" s="168"/>
      <c r="L104" s="171" t="s">
        <v>444</v>
      </c>
      <c r="M104" s="168"/>
      <c r="N104" s="174">
        <f t="shared" si="9"/>
        <v>0</v>
      </c>
      <c r="O104" s="170"/>
      <c r="P104" s="170"/>
      <c r="Q104" s="91">
        <f t="shared" si="7"/>
        <v>0</v>
      </c>
      <c r="R104" s="157" t="s">
        <v>496</v>
      </c>
    </row>
    <row r="105" spans="1:18">
      <c r="A105" s="43" t="s">
        <v>147</v>
      </c>
      <c r="B105" s="59" t="s">
        <v>108</v>
      </c>
      <c r="C105" s="43"/>
      <c r="D105" s="168">
        <v>0.29166666666666669</v>
      </c>
      <c r="E105" s="171" t="s">
        <v>444</v>
      </c>
      <c r="F105" s="168">
        <v>0.95833333333333337</v>
      </c>
      <c r="G105" s="169">
        <f t="shared" si="8"/>
        <v>16</v>
      </c>
      <c r="H105" s="170"/>
      <c r="I105" s="170">
        <v>1</v>
      </c>
      <c r="J105" s="169">
        <f t="shared" si="6"/>
        <v>16</v>
      </c>
      <c r="K105" s="168"/>
      <c r="L105" s="171" t="s">
        <v>444</v>
      </c>
      <c r="M105" s="168"/>
      <c r="N105" s="174">
        <f t="shared" si="9"/>
        <v>0</v>
      </c>
      <c r="O105" s="170"/>
      <c r="P105" s="170"/>
      <c r="Q105" s="91">
        <f t="shared" si="7"/>
        <v>0</v>
      </c>
      <c r="R105" s="157"/>
    </row>
    <row r="106" spans="1:18">
      <c r="A106" s="43" t="s">
        <v>147</v>
      </c>
      <c r="B106" s="59" t="s">
        <v>216</v>
      </c>
      <c r="C106" s="43">
        <v>119</v>
      </c>
      <c r="D106" s="168">
        <v>0.58333333333333337</v>
      </c>
      <c r="E106" s="171"/>
      <c r="F106" s="168">
        <v>0.875</v>
      </c>
      <c r="G106" s="169">
        <f t="shared" si="8"/>
        <v>6.9999999999999991</v>
      </c>
      <c r="H106" s="170" t="s">
        <v>616</v>
      </c>
      <c r="I106" s="170">
        <v>12</v>
      </c>
      <c r="J106" s="169">
        <f t="shared" si="6"/>
        <v>83.999999999999986</v>
      </c>
      <c r="K106" s="168"/>
      <c r="L106" s="171"/>
      <c r="M106" s="168"/>
      <c r="N106" s="174">
        <f t="shared" si="9"/>
        <v>0</v>
      </c>
      <c r="O106" s="170"/>
      <c r="P106" s="170"/>
      <c r="Q106" s="91">
        <f t="shared" si="7"/>
        <v>0</v>
      </c>
      <c r="R106" s="157" t="s">
        <v>190</v>
      </c>
    </row>
    <row r="107" spans="1:18">
      <c r="A107" s="43" t="s">
        <v>147</v>
      </c>
      <c r="B107" s="59" t="s">
        <v>497</v>
      </c>
      <c r="C107" s="43"/>
      <c r="D107" s="168">
        <v>0.33333333333333331</v>
      </c>
      <c r="E107" s="171" t="s">
        <v>444</v>
      </c>
      <c r="F107" s="168">
        <v>0.875</v>
      </c>
      <c r="G107" s="169">
        <f t="shared" si="8"/>
        <v>13.000000000000002</v>
      </c>
      <c r="H107" s="170"/>
      <c r="I107" s="170">
        <v>2</v>
      </c>
      <c r="J107" s="169">
        <f t="shared" si="6"/>
        <v>26.000000000000004</v>
      </c>
      <c r="K107" s="168"/>
      <c r="L107" s="171" t="s">
        <v>444</v>
      </c>
      <c r="M107" s="168"/>
      <c r="N107" s="174">
        <f t="shared" si="9"/>
        <v>0</v>
      </c>
      <c r="O107" s="170"/>
      <c r="P107" s="170"/>
      <c r="Q107" s="91">
        <f t="shared" si="7"/>
        <v>0</v>
      </c>
      <c r="R107" s="157" t="s">
        <v>498</v>
      </c>
    </row>
    <row r="108" spans="1:18">
      <c r="A108" s="43" t="s">
        <v>447</v>
      </c>
      <c r="B108" s="59" t="s">
        <v>499</v>
      </c>
      <c r="C108" s="43">
        <v>74</v>
      </c>
      <c r="D108" s="172">
        <v>0.58333333333333337</v>
      </c>
      <c r="E108" s="171" t="s">
        <v>444</v>
      </c>
      <c r="F108" s="172">
        <v>0.875</v>
      </c>
      <c r="G108" s="169">
        <f t="shared" si="8"/>
        <v>6.9999999999999991</v>
      </c>
      <c r="H108" s="170" t="s">
        <v>500</v>
      </c>
      <c r="I108" s="170">
        <v>56</v>
      </c>
      <c r="J108" s="169">
        <f t="shared" si="6"/>
        <v>391.99999999999994</v>
      </c>
      <c r="K108" s="172"/>
      <c r="L108" s="171" t="s">
        <v>444</v>
      </c>
      <c r="M108" s="172"/>
      <c r="N108" s="174">
        <f t="shared" si="9"/>
        <v>0</v>
      </c>
      <c r="O108" s="170"/>
      <c r="P108" s="170"/>
      <c r="Q108" s="91">
        <f t="shared" si="7"/>
        <v>0</v>
      </c>
      <c r="R108" s="157" t="s">
        <v>186</v>
      </c>
    </row>
    <row r="109" spans="1:18">
      <c r="A109" s="43" t="s">
        <v>45</v>
      </c>
      <c r="B109" s="59" t="s">
        <v>501</v>
      </c>
      <c r="C109" s="43"/>
      <c r="D109" s="172">
        <v>0.58333333333333337</v>
      </c>
      <c r="E109" s="171" t="s">
        <v>444</v>
      </c>
      <c r="F109" s="172">
        <v>0.875</v>
      </c>
      <c r="G109" s="169">
        <f t="shared" si="8"/>
        <v>6.9999999999999991</v>
      </c>
      <c r="H109" s="170"/>
      <c r="I109" s="170">
        <v>2</v>
      </c>
      <c r="J109" s="169">
        <f t="shared" si="6"/>
        <v>13.999999999999998</v>
      </c>
      <c r="K109" s="172"/>
      <c r="L109" s="171" t="s">
        <v>444</v>
      </c>
      <c r="M109" s="172"/>
      <c r="N109" s="174">
        <f t="shared" si="9"/>
        <v>0</v>
      </c>
      <c r="O109" s="170"/>
      <c r="P109" s="170"/>
      <c r="Q109" s="91">
        <f t="shared" si="7"/>
        <v>0</v>
      </c>
      <c r="R109" s="157" t="s">
        <v>502</v>
      </c>
    </row>
    <row r="110" spans="1:18">
      <c r="A110" s="43" t="s">
        <v>218</v>
      </c>
      <c r="B110" s="59" t="s">
        <v>219</v>
      </c>
      <c r="C110" s="43" t="s">
        <v>422</v>
      </c>
      <c r="D110" s="168">
        <v>0.29166666666666669</v>
      </c>
      <c r="E110" s="171" t="s">
        <v>444</v>
      </c>
      <c r="F110" s="178">
        <v>1</v>
      </c>
      <c r="G110" s="169">
        <f t="shared" si="8"/>
        <v>17</v>
      </c>
      <c r="H110" s="170"/>
      <c r="I110" s="170">
        <v>1</v>
      </c>
      <c r="J110" s="169">
        <f t="shared" si="6"/>
        <v>17</v>
      </c>
      <c r="K110" s="168"/>
      <c r="L110" s="171" t="s">
        <v>444</v>
      </c>
      <c r="M110" s="179"/>
      <c r="N110" s="174">
        <f t="shared" si="9"/>
        <v>0</v>
      </c>
      <c r="O110" s="170"/>
      <c r="P110" s="170"/>
      <c r="Q110" s="91">
        <f t="shared" si="7"/>
        <v>0</v>
      </c>
      <c r="R110" s="157" t="s">
        <v>220</v>
      </c>
    </row>
    <row r="111" spans="1:18">
      <c r="A111" s="43" t="s">
        <v>221</v>
      </c>
      <c r="B111" s="59" t="s">
        <v>219</v>
      </c>
      <c r="C111" s="43" t="s">
        <v>422</v>
      </c>
      <c r="D111" s="168">
        <v>0.29166666666666669</v>
      </c>
      <c r="E111" s="171" t="s">
        <v>444</v>
      </c>
      <c r="F111" s="178">
        <v>1</v>
      </c>
      <c r="G111" s="169">
        <f t="shared" si="8"/>
        <v>17</v>
      </c>
      <c r="H111" s="170"/>
      <c r="I111" s="170">
        <v>1</v>
      </c>
      <c r="J111" s="169">
        <f t="shared" si="6"/>
        <v>17</v>
      </c>
      <c r="K111" s="168"/>
      <c r="L111" s="171" t="s">
        <v>444</v>
      </c>
      <c r="M111" s="179"/>
      <c r="N111" s="174">
        <f t="shared" si="9"/>
        <v>0</v>
      </c>
      <c r="O111" s="170"/>
      <c r="P111" s="170"/>
      <c r="Q111" s="91">
        <f t="shared" si="7"/>
        <v>0</v>
      </c>
      <c r="R111" s="157" t="s">
        <v>220</v>
      </c>
    </row>
    <row r="112" spans="1:18">
      <c r="A112" s="43" t="s">
        <v>175</v>
      </c>
      <c r="B112" s="59" t="s">
        <v>219</v>
      </c>
      <c r="C112" s="43" t="s">
        <v>422</v>
      </c>
      <c r="D112" s="168">
        <v>0.29166666666666669</v>
      </c>
      <c r="E112" s="171" t="s">
        <v>444</v>
      </c>
      <c r="F112" s="178">
        <v>1</v>
      </c>
      <c r="G112" s="169">
        <f t="shared" si="8"/>
        <v>17</v>
      </c>
      <c r="H112" s="170"/>
      <c r="I112" s="170">
        <v>3</v>
      </c>
      <c r="J112" s="169">
        <f t="shared" si="6"/>
        <v>51</v>
      </c>
      <c r="K112" s="168"/>
      <c r="L112" s="171" t="s">
        <v>444</v>
      </c>
      <c r="M112" s="179"/>
      <c r="N112" s="174">
        <f t="shared" si="9"/>
        <v>0</v>
      </c>
      <c r="O112" s="170"/>
      <c r="P112" s="170"/>
      <c r="Q112" s="91">
        <f t="shared" si="7"/>
        <v>0</v>
      </c>
      <c r="R112" s="157" t="s">
        <v>220</v>
      </c>
    </row>
    <row r="113" spans="1:18">
      <c r="A113" s="43" t="s">
        <v>147</v>
      </c>
      <c r="B113" s="59" t="s">
        <v>107</v>
      </c>
      <c r="C113" s="43" t="s">
        <v>422</v>
      </c>
      <c r="D113" s="168">
        <v>0.375</v>
      </c>
      <c r="E113" s="171" t="s">
        <v>444</v>
      </c>
      <c r="F113" s="178">
        <v>1</v>
      </c>
      <c r="G113" s="169">
        <f t="shared" si="8"/>
        <v>15</v>
      </c>
      <c r="H113" s="170"/>
      <c r="I113" s="170">
        <v>24</v>
      </c>
      <c r="J113" s="169">
        <f t="shared" si="6"/>
        <v>360</v>
      </c>
      <c r="K113" s="168"/>
      <c r="L113" s="171" t="s">
        <v>444</v>
      </c>
      <c r="M113" s="179"/>
      <c r="N113" s="174">
        <f t="shared" si="9"/>
        <v>0</v>
      </c>
      <c r="O113" s="170"/>
      <c r="P113" s="170"/>
      <c r="Q113" s="91">
        <f t="shared" si="7"/>
        <v>0</v>
      </c>
      <c r="R113" s="157" t="s">
        <v>440</v>
      </c>
    </row>
    <row r="114" spans="1:18">
      <c r="A114" s="43" t="s">
        <v>44</v>
      </c>
      <c r="B114" s="59" t="s">
        <v>219</v>
      </c>
      <c r="C114" s="43" t="s">
        <v>422</v>
      </c>
      <c r="D114" s="172">
        <v>0.33333333333333331</v>
      </c>
      <c r="E114" s="171" t="s">
        <v>444</v>
      </c>
      <c r="F114" s="172">
        <v>1</v>
      </c>
      <c r="G114" s="169">
        <f t="shared" si="8"/>
        <v>16</v>
      </c>
      <c r="H114" s="170"/>
      <c r="I114" s="170">
        <v>2</v>
      </c>
      <c r="J114" s="169">
        <f t="shared" si="6"/>
        <v>32</v>
      </c>
      <c r="K114" s="172"/>
      <c r="L114" s="171" t="s">
        <v>444</v>
      </c>
      <c r="M114" s="172"/>
      <c r="N114" s="174">
        <f t="shared" si="9"/>
        <v>0</v>
      </c>
      <c r="O114" s="170"/>
      <c r="P114" s="170"/>
      <c r="Q114" s="91">
        <f t="shared" si="7"/>
        <v>0</v>
      </c>
      <c r="R114" s="157" t="s">
        <v>222</v>
      </c>
    </row>
    <row r="115" spans="1:18">
      <c r="A115" s="43" t="s">
        <v>45</v>
      </c>
      <c r="B115" s="59" t="s">
        <v>107</v>
      </c>
      <c r="C115" s="43" t="s">
        <v>422</v>
      </c>
      <c r="D115" s="172">
        <v>0.33333333333333331</v>
      </c>
      <c r="E115" s="171" t="s">
        <v>444</v>
      </c>
      <c r="F115" s="172">
        <v>0.9375</v>
      </c>
      <c r="G115" s="169">
        <f t="shared" si="8"/>
        <v>14.500000000000002</v>
      </c>
      <c r="H115" s="170"/>
      <c r="I115" s="170">
        <v>1</v>
      </c>
      <c r="J115" s="169">
        <f t="shared" si="6"/>
        <v>14.500000000000002</v>
      </c>
      <c r="K115" s="172"/>
      <c r="L115" s="171" t="s">
        <v>444</v>
      </c>
      <c r="M115" s="172"/>
      <c r="N115" s="174">
        <f t="shared" si="9"/>
        <v>0</v>
      </c>
      <c r="O115" s="170"/>
      <c r="P115" s="170"/>
      <c r="Q115" s="91">
        <f t="shared" si="7"/>
        <v>0</v>
      </c>
      <c r="R115" s="157" t="s">
        <v>223</v>
      </c>
    </row>
    <row r="116" spans="1:18">
      <c r="A116" s="43" t="s">
        <v>147</v>
      </c>
      <c r="B116" s="59" t="s">
        <v>85</v>
      </c>
      <c r="C116" s="43">
        <v>38</v>
      </c>
      <c r="D116" s="168">
        <v>0.22916666666666666</v>
      </c>
      <c r="E116" s="171" t="s">
        <v>444</v>
      </c>
      <c r="F116" s="168">
        <v>0.875</v>
      </c>
      <c r="G116" s="169">
        <f t="shared" si="8"/>
        <v>15.5</v>
      </c>
      <c r="H116" s="170" t="s">
        <v>462</v>
      </c>
      <c r="I116" s="170">
        <v>2</v>
      </c>
      <c r="J116" s="169">
        <f t="shared" si="6"/>
        <v>31</v>
      </c>
      <c r="K116" s="168"/>
      <c r="L116" s="171" t="s">
        <v>444</v>
      </c>
      <c r="M116" s="168"/>
      <c r="N116" s="174">
        <f t="shared" si="9"/>
        <v>0</v>
      </c>
      <c r="O116" s="170"/>
      <c r="P116" s="170"/>
      <c r="Q116" s="91">
        <f t="shared" si="7"/>
        <v>0</v>
      </c>
      <c r="R116" s="158" t="s">
        <v>224</v>
      </c>
    </row>
    <row r="117" spans="1:18">
      <c r="A117" s="43" t="s">
        <v>147</v>
      </c>
      <c r="B117" s="59" t="s">
        <v>85</v>
      </c>
      <c r="C117" s="43">
        <v>39</v>
      </c>
      <c r="D117" s="168">
        <v>0.5625</v>
      </c>
      <c r="E117" s="171" t="s">
        <v>444</v>
      </c>
      <c r="F117" s="168">
        <v>0.875</v>
      </c>
      <c r="G117" s="169">
        <f t="shared" si="8"/>
        <v>7.5</v>
      </c>
      <c r="H117" s="170" t="s">
        <v>462</v>
      </c>
      <c r="I117" s="170">
        <v>2</v>
      </c>
      <c r="J117" s="169">
        <f t="shared" si="6"/>
        <v>15</v>
      </c>
      <c r="K117" s="168"/>
      <c r="L117" s="171" t="s">
        <v>444</v>
      </c>
      <c r="M117" s="168"/>
      <c r="N117" s="174">
        <f t="shared" si="9"/>
        <v>0</v>
      </c>
      <c r="O117" s="170"/>
      <c r="P117" s="170"/>
      <c r="Q117" s="91">
        <f t="shared" si="7"/>
        <v>0</v>
      </c>
      <c r="R117" s="157" t="s">
        <v>225</v>
      </c>
    </row>
    <row r="118" spans="1:18">
      <c r="A118" s="43" t="s">
        <v>147</v>
      </c>
      <c r="B118" s="59" t="s">
        <v>86</v>
      </c>
      <c r="C118" s="43">
        <v>40</v>
      </c>
      <c r="D118" s="168">
        <v>0.66666666666666663</v>
      </c>
      <c r="E118" s="171" t="s">
        <v>444</v>
      </c>
      <c r="F118" s="168">
        <v>0.9375</v>
      </c>
      <c r="G118" s="169">
        <f t="shared" si="8"/>
        <v>6.5000000000000009</v>
      </c>
      <c r="H118" s="170" t="s">
        <v>463</v>
      </c>
      <c r="I118" s="170">
        <v>3</v>
      </c>
      <c r="J118" s="169">
        <f t="shared" si="6"/>
        <v>19.500000000000004</v>
      </c>
      <c r="K118" s="168"/>
      <c r="L118" s="171" t="s">
        <v>444</v>
      </c>
      <c r="M118" s="168"/>
      <c r="N118" s="174">
        <f t="shared" si="9"/>
        <v>0</v>
      </c>
      <c r="O118" s="170"/>
      <c r="P118" s="170"/>
      <c r="Q118" s="91">
        <f t="shared" si="7"/>
        <v>0</v>
      </c>
      <c r="R118" s="157" t="s">
        <v>226</v>
      </c>
    </row>
    <row r="119" spans="1:18">
      <c r="A119" s="43" t="s">
        <v>447</v>
      </c>
      <c r="B119" s="59" t="s">
        <v>86</v>
      </c>
      <c r="C119" s="43">
        <v>37</v>
      </c>
      <c r="D119" s="172">
        <v>0.60416666666666663</v>
      </c>
      <c r="E119" s="171" t="s">
        <v>444</v>
      </c>
      <c r="F119" s="172">
        <v>0.9375</v>
      </c>
      <c r="G119" s="169">
        <f t="shared" si="8"/>
        <v>8</v>
      </c>
      <c r="H119" s="170"/>
      <c r="I119" s="170">
        <v>1</v>
      </c>
      <c r="J119" s="169">
        <f t="shared" si="6"/>
        <v>8</v>
      </c>
      <c r="K119" s="172"/>
      <c r="L119" s="171" t="s">
        <v>444</v>
      </c>
      <c r="M119" s="172"/>
      <c r="N119" s="174">
        <f t="shared" si="9"/>
        <v>0</v>
      </c>
      <c r="O119" s="170"/>
      <c r="P119" s="170"/>
      <c r="Q119" s="91">
        <f t="shared" si="7"/>
        <v>0</v>
      </c>
      <c r="R119" s="157" t="s">
        <v>468</v>
      </c>
    </row>
    <row r="120" spans="1:18">
      <c r="A120" s="43" t="s">
        <v>447</v>
      </c>
      <c r="B120" s="59" t="s">
        <v>86</v>
      </c>
      <c r="C120" s="43">
        <v>38</v>
      </c>
      <c r="D120" s="172">
        <v>0.60416666666666663</v>
      </c>
      <c r="E120" s="171" t="s">
        <v>444</v>
      </c>
      <c r="F120" s="172">
        <v>0.9375</v>
      </c>
      <c r="G120" s="169">
        <f t="shared" si="8"/>
        <v>8</v>
      </c>
      <c r="H120" s="170" t="s">
        <v>156</v>
      </c>
      <c r="I120" s="170">
        <v>4</v>
      </c>
      <c r="J120" s="169">
        <f t="shared" si="6"/>
        <v>32</v>
      </c>
      <c r="K120" s="172"/>
      <c r="L120" s="171" t="s">
        <v>444</v>
      </c>
      <c r="M120" s="172"/>
      <c r="N120" s="174">
        <f t="shared" si="9"/>
        <v>0</v>
      </c>
      <c r="O120" s="170"/>
      <c r="P120" s="170"/>
      <c r="Q120" s="91">
        <f t="shared" si="7"/>
        <v>0</v>
      </c>
      <c r="R120" s="157" t="s">
        <v>227</v>
      </c>
    </row>
    <row r="121" spans="1:18">
      <c r="A121" s="43" t="s">
        <v>147</v>
      </c>
      <c r="B121" s="59" t="s">
        <v>87</v>
      </c>
      <c r="C121" s="43">
        <v>41</v>
      </c>
      <c r="D121" s="168">
        <v>0.58333333333333337</v>
      </c>
      <c r="E121" s="171" t="s">
        <v>444</v>
      </c>
      <c r="F121" s="168">
        <v>0.9375</v>
      </c>
      <c r="G121" s="169">
        <f t="shared" si="8"/>
        <v>8.5</v>
      </c>
      <c r="H121" s="170" t="s">
        <v>166</v>
      </c>
      <c r="I121" s="170">
        <v>6</v>
      </c>
      <c r="J121" s="169">
        <f t="shared" si="6"/>
        <v>51</v>
      </c>
      <c r="K121" s="168"/>
      <c r="L121" s="171" t="s">
        <v>444</v>
      </c>
      <c r="M121" s="168"/>
      <c r="N121" s="174">
        <f t="shared" si="9"/>
        <v>0</v>
      </c>
      <c r="O121" s="170"/>
      <c r="P121" s="170"/>
      <c r="Q121" s="91">
        <f t="shared" si="7"/>
        <v>0</v>
      </c>
      <c r="R121" s="157" t="s">
        <v>228</v>
      </c>
    </row>
    <row r="122" spans="1:18">
      <c r="A122" s="43" t="s">
        <v>147</v>
      </c>
      <c r="B122" s="59" t="s">
        <v>87</v>
      </c>
      <c r="C122" s="43">
        <v>42</v>
      </c>
      <c r="D122" s="168">
        <v>0.66666666666666663</v>
      </c>
      <c r="E122" s="171" t="s">
        <v>444</v>
      </c>
      <c r="F122" s="168">
        <v>0.9375</v>
      </c>
      <c r="G122" s="169">
        <f t="shared" si="8"/>
        <v>6.5000000000000009</v>
      </c>
      <c r="H122" s="170" t="s">
        <v>249</v>
      </c>
      <c r="I122" s="170">
        <v>6</v>
      </c>
      <c r="J122" s="169">
        <f t="shared" si="6"/>
        <v>39.000000000000007</v>
      </c>
      <c r="K122" s="168"/>
      <c r="L122" s="171" t="s">
        <v>444</v>
      </c>
      <c r="M122" s="168"/>
      <c r="N122" s="174">
        <f t="shared" si="9"/>
        <v>0</v>
      </c>
      <c r="O122" s="170"/>
      <c r="P122" s="170"/>
      <c r="Q122" s="91">
        <f t="shared" si="7"/>
        <v>0</v>
      </c>
      <c r="R122" s="157" t="s">
        <v>229</v>
      </c>
    </row>
    <row r="123" spans="1:18">
      <c r="A123" s="43" t="s">
        <v>147</v>
      </c>
      <c r="B123" s="59" t="s">
        <v>87</v>
      </c>
      <c r="C123" s="43">
        <v>43</v>
      </c>
      <c r="D123" s="168">
        <v>0.64583333333333337</v>
      </c>
      <c r="E123" s="171" t="s">
        <v>444</v>
      </c>
      <c r="F123" s="168">
        <v>0.9375</v>
      </c>
      <c r="G123" s="169">
        <f t="shared" si="8"/>
        <v>6.9999999999999991</v>
      </c>
      <c r="H123" s="170" t="s">
        <v>463</v>
      </c>
      <c r="I123" s="170">
        <v>3</v>
      </c>
      <c r="J123" s="169">
        <f t="shared" si="6"/>
        <v>20.999999999999996</v>
      </c>
      <c r="K123" s="168"/>
      <c r="L123" s="171" t="s">
        <v>444</v>
      </c>
      <c r="M123" s="168"/>
      <c r="N123" s="174">
        <f t="shared" si="9"/>
        <v>0</v>
      </c>
      <c r="O123" s="170"/>
      <c r="P123" s="170"/>
      <c r="Q123" s="91">
        <f t="shared" si="7"/>
        <v>0</v>
      </c>
      <c r="R123" s="157" t="s">
        <v>230</v>
      </c>
    </row>
    <row r="124" spans="1:18">
      <c r="A124" s="43" t="s">
        <v>147</v>
      </c>
      <c r="B124" s="59" t="s">
        <v>87</v>
      </c>
      <c r="C124" s="43">
        <v>44</v>
      </c>
      <c r="D124" s="168">
        <v>0.58333333333333337</v>
      </c>
      <c r="E124" s="171" t="s">
        <v>444</v>
      </c>
      <c r="F124" s="168">
        <v>0.9375</v>
      </c>
      <c r="G124" s="169">
        <f t="shared" si="8"/>
        <v>8.5</v>
      </c>
      <c r="H124" s="170" t="s">
        <v>249</v>
      </c>
      <c r="I124" s="170">
        <v>6</v>
      </c>
      <c r="J124" s="169">
        <f t="shared" si="6"/>
        <v>51</v>
      </c>
      <c r="K124" s="168"/>
      <c r="L124" s="171" t="s">
        <v>444</v>
      </c>
      <c r="M124" s="168"/>
      <c r="N124" s="174">
        <f t="shared" si="9"/>
        <v>0</v>
      </c>
      <c r="O124" s="170"/>
      <c r="P124" s="170"/>
      <c r="Q124" s="91">
        <f t="shared" si="7"/>
        <v>0</v>
      </c>
      <c r="R124" s="157" t="s">
        <v>231</v>
      </c>
    </row>
    <row r="125" spans="1:18">
      <c r="A125" s="43" t="s">
        <v>147</v>
      </c>
      <c r="B125" s="59" t="s">
        <v>87</v>
      </c>
      <c r="C125" s="43">
        <v>45</v>
      </c>
      <c r="D125" s="168">
        <v>0.64583333333333337</v>
      </c>
      <c r="E125" s="171" t="s">
        <v>444</v>
      </c>
      <c r="F125" s="168">
        <v>0.9375</v>
      </c>
      <c r="G125" s="169">
        <f t="shared" si="8"/>
        <v>6.9999999999999991</v>
      </c>
      <c r="H125" s="170" t="s">
        <v>156</v>
      </c>
      <c r="I125" s="170">
        <v>4</v>
      </c>
      <c r="J125" s="169">
        <f t="shared" si="6"/>
        <v>27.999999999999996</v>
      </c>
      <c r="K125" s="168"/>
      <c r="L125" s="171" t="s">
        <v>444</v>
      </c>
      <c r="M125" s="168"/>
      <c r="N125" s="174">
        <f t="shared" si="9"/>
        <v>0</v>
      </c>
      <c r="O125" s="170"/>
      <c r="P125" s="170"/>
      <c r="Q125" s="91">
        <f t="shared" si="7"/>
        <v>0</v>
      </c>
      <c r="R125" s="157" t="s">
        <v>233</v>
      </c>
    </row>
    <row r="126" spans="1:18">
      <c r="A126" s="43" t="s">
        <v>147</v>
      </c>
      <c r="B126" s="59" t="s">
        <v>87</v>
      </c>
      <c r="C126" s="43">
        <v>46</v>
      </c>
      <c r="D126" s="168">
        <v>0.66666666666666663</v>
      </c>
      <c r="E126" s="180" t="s">
        <v>444</v>
      </c>
      <c r="F126" s="168">
        <v>0.9375</v>
      </c>
      <c r="G126" s="169">
        <f t="shared" si="8"/>
        <v>6.5000000000000009</v>
      </c>
      <c r="H126" s="170" t="s">
        <v>249</v>
      </c>
      <c r="I126" s="170">
        <v>6</v>
      </c>
      <c r="J126" s="169">
        <f t="shared" si="6"/>
        <v>39.000000000000007</v>
      </c>
      <c r="K126" s="168"/>
      <c r="L126" s="180" t="s">
        <v>444</v>
      </c>
      <c r="M126" s="168"/>
      <c r="N126" s="174">
        <f t="shared" si="9"/>
        <v>0</v>
      </c>
      <c r="O126" s="170"/>
      <c r="P126" s="170"/>
      <c r="Q126" s="91">
        <f t="shared" si="7"/>
        <v>0</v>
      </c>
      <c r="R126" s="157" t="s">
        <v>234</v>
      </c>
    </row>
    <row r="127" spans="1:18">
      <c r="A127" s="43" t="s">
        <v>447</v>
      </c>
      <c r="B127" s="59" t="s">
        <v>87</v>
      </c>
      <c r="C127" s="43">
        <v>39</v>
      </c>
      <c r="D127" s="172">
        <v>0.58333333333333337</v>
      </c>
      <c r="E127" s="171" t="s">
        <v>444</v>
      </c>
      <c r="F127" s="172">
        <v>0.9375</v>
      </c>
      <c r="G127" s="169">
        <f t="shared" si="8"/>
        <v>8.5</v>
      </c>
      <c r="H127" s="170"/>
      <c r="I127" s="170">
        <v>1</v>
      </c>
      <c r="J127" s="169">
        <f t="shared" si="6"/>
        <v>8.5</v>
      </c>
      <c r="K127" s="172"/>
      <c r="L127" s="171" t="s">
        <v>444</v>
      </c>
      <c r="M127" s="172"/>
      <c r="N127" s="174">
        <f t="shared" si="9"/>
        <v>0</v>
      </c>
      <c r="O127" s="170"/>
      <c r="P127" s="170"/>
      <c r="Q127" s="91">
        <f t="shared" si="7"/>
        <v>0</v>
      </c>
      <c r="R127" s="157" t="s">
        <v>433</v>
      </c>
    </row>
    <row r="128" spans="1:18">
      <c r="A128" s="43" t="s">
        <v>447</v>
      </c>
      <c r="B128" s="59" t="s">
        <v>87</v>
      </c>
      <c r="C128" s="43">
        <v>40</v>
      </c>
      <c r="D128" s="172">
        <v>0.60416666666666663</v>
      </c>
      <c r="E128" s="171" t="s">
        <v>444</v>
      </c>
      <c r="F128" s="172">
        <v>0.9375</v>
      </c>
      <c r="G128" s="169">
        <f t="shared" si="8"/>
        <v>8</v>
      </c>
      <c r="H128" s="170" t="s">
        <v>148</v>
      </c>
      <c r="I128" s="170">
        <v>7</v>
      </c>
      <c r="J128" s="169">
        <f t="shared" si="6"/>
        <v>56</v>
      </c>
      <c r="K128" s="172"/>
      <c r="L128" s="171" t="s">
        <v>444</v>
      </c>
      <c r="M128" s="172"/>
      <c r="N128" s="174">
        <f t="shared" si="9"/>
        <v>0</v>
      </c>
      <c r="O128" s="170"/>
      <c r="P128" s="170"/>
      <c r="Q128" s="91">
        <f t="shared" si="7"/>
        <v>0</v>
      </c>
      <c r="R128" s="157" t="s">
        <v>235</v>
      </c>
    </row>
    <row r="129" spans="1:18">
      <c r="A129" s="43" t="s">
        <v>447</v>
      </c>
      <c r="B129" s="59" t="s">
        <v>87</v>
      </c>
      <c r="C129" s="43">
        <v>41</v>
      </c>
      <c r="D129" s="172">
        <v>0.60416666666666663</v>
      </c>
      <c r="E129" s="171" t="s">
        <v>444</v>
      </c>
      <c r="F129" s="172">
        <v>0.9375</v>
      </c>
      <c r="G129" s="169">
        <f t="shared" si="8"/>
        <v>8</v>
      </c>
      <c r="H129" s="170" t="s">
        <v>156</v>
      </c>
      <c r="I129" s="170">
        <v>4</v>
      </c>
      <c r="J129" s="169">
        <f t="shared" si="6"/>
        <v>32</v>
      </c>
      <c r="K129" s="172"/>
      <c r="L129" s="171" t="s">
        <v>444</v>
      </c>
      <c r="M129" s="172"/>
      <c r="N129" s="174">
        <f t="shared" si="9"/>
        <v>0</v>
      </c>
      <c r="O129" s="170"/>
      <c r="P129" s="170"/>
      <c r="Q129" s="91">
        <f t="shared" si="7"/>
        <v>0</v>
      </c>
      <c r="R129" s="157" t="s">
        <v>236</v>
      </c>
    </row>
    <row r="130" spans="1:18">
      <c r="A130" s="43" t="s">
        <v>147</v>
      </c>
      <c r="B130" s="59" t="s">
        <v>168</v>
      </c>
      <c r="C130" s="46"/>
      <c r="D130" s="168">
        <v>0.58333333333333337</v>
      </c>
      <c r="E130" s="171" t="s">
        <v>444</v>
      </c>
      <c r="F130" s="168">
        <v>0.95833333333333337</v>
      </c>
      <c r="G130" s="169">
        <f t="shared" si="8"/>
        <v>9</v>
      </c>
      <c r="H130" s="181"/>
      <c r="I130" s="170">
        <v>1</v>
      </c>
      <c r="J130" s="169">
        <f t="shared" si="6"/>
        <v>9</v>
      </c>
      <c r="K130" s="168"/>
      <c r="L130" s="171" t="s">
        <v>444</v>
      </c>
      <c r="M130" s="168"/>
      <c r="N130" s="174">
        <f t="shared" si="9"/>
        <v>0</v>
      </c>
      <c r="O130" s="181"/>
      <c r="P130" s="170"/>
      <c r="Q130" s="91">
        <f t="shared" si="7"/>
        <v>0</v>
      </c>
      <c r="R130" s="157" t="s">
        <v>237</v>
      </c>
    </row>
    <row r="131" spans="1:18">
      <c r="A131" s="43" t="s">
        <v>147</v>
      </c>
      <c r="B131" s="59" t="s">
        <v>108</v>
      </c>
      <c r="C131" s="46"/>
      <c r="D131" s="168">
        <v>0.58333333333333337</v>
      </c>
      <c r="E131" s="171" t="s">
        <v>444</v>
      </c>
      <c r="F131" s="168">
        <v>0.95833333333333337</v>
      </c>
      <c r="G131" s="169">
        <f t="shared" si="8"/>
        <v>9</v>
      </c>
      <c r="H131" s="181"/>
      <c r="I131" s="170">
        <v>1</v>
      </c>
      <c r="J131" s="169">
        <f t="shared" si="6"/>
        <v>9</v>
      </c>
      <c r="K131" s="168"/>
      <c r="L131" s="171" t="s">
        <v>444</v>
      </c>
      <c r="M131" s="168"/>
      <c r="N131" s="174">
        <f t="shared" si="9"/>
        <v>0</v>
      </c>
      <c r="O131" s="181"/>
      <c r="P131" s="170"/>
      <c r="Q131" s="91">
        <f t="shared" si="7"/>
        <v>0</v>
      </c>
      <c r="R131" s="157" t="s">
        <v>238</v>
      </c>
    </row>
    <row r="132" spans="1:18">
      <c r="A132" s="43" t="s">
        <v>503</v>
      </c>
      <c r="B132" s="59" t="s">
        <v>504</v>
      </c>
      <c r="C132" s="46"/>
      <c r="D132" s="172">
        <v>0.33333333333333331</v>
      </c>
      <c r="E132" s="171" t="s">
        <v>444</v>
      </c>
      <c r="F132" s="172">
        <v>0.9375</v>
      </c>
      <c r="G132" s="169">
        <f t="shared" si="8"/>
        <v>14.500000000000002</v>
      </c>
      <c r="H132" s="181"/>
      <c r="I132" s="170">
        <v>8</v>
      </c>
      <c r="J132" s="169">
        <f t="shared" ref="J132:J195" si="10">G132*I132</f>
        <v>116.00000000000001</v>
      </c>
      <c r="K132" s="172"/>
      <c r="L132" s="171" t="s">
        <v>444</v>
      </c>
      <c r="M132" s="172"/>
      <c r="N132" s="174">
        <f t="shared" si="9"/>
        <v>0</v>
      </c>
      <c r="O132" s="181"/>
      <c r="P132" s="170"/>
      <c r="Q132" s="91">
        <f t="shared" ref="Q132:Q195" si="11">N132*P132</f>
        <v>0</v>
      </c>
      <c r="R132" s="157" t="s">
        <v>238</v>
      </c>
    </row>
    <row r="133" spans="1:18">
      <c r="A133" s="43" t="s">
        <v>147</v>
      </c>
      <c r="B133" s="59" t="s">
        <v>88</v>
      </c>
      <c r="C133" s="46">
        <v>47</v>
      </c>
      <c r="D133" s="168">
        <v>0.58333333333333337</v>
      </c>
      <c r="E133" s="171" t="s">
        <v>444</v>
      </c>
      <c r="F133" s="168">
        <v>0.9375</v>
      </c>
      <c r="G133" s="169">
        <f t="shared" si="8"/>
        <v>8.5</v>
      </c>
      <c r="H133" s="170" t="s">
        <v>463</v>
      </c>
      <c r="I133" s="170">
        <v>3</v>
      </c>
      <c r="J133" s="169">
        <f t="shared" si="10"/>
        <v>25.5</v>
      </c>
      <c r="K133" s="168"/>
      <c r="L133" s="171" t="s">
        <v>444</v>
      </c>
      <c r="M133" s="168"/>
      <c r="N133" s="174">
        <f t="shared" si="9"/>
        <v>0</v>
      </c>
      <c r="O133" s="170"/>
      <c r="P133" s="170"/>
      <c r="Q133" s="91">
        <f t="shared" si="11"/>
        <v>0</v>
      </c>
      <c r="R133" s="157" t="s">
        <v>239</v>
      </c>
    </row>
    <row r="134" spans="1:18">
      <c r="A134" s="43" t="s">
        <v>147</v>
      </c>
      <c r="B134" s="59" t="s">
        <v>88</v>
      </c>
      <c r="C134" s="46">
        <v>48</v>
      </c>
      <c r="D134" s="168">
        <v>0.66666666666666663</v>
      </c>
      <c r="E134" s="180" t="s">
        <v>444</v>
      </c>
      <c r="F134" s="168">
        <v>0.9375</v>
      </c>
      <c r="G134" s="169">
        <f t="shared" si="8"/>
        <v>6.5000000000000009</v>
      </c>
      <c r="H134" s="170" t="s">
        <v>148</v>
      </c>
      <c r="I134" s="170">
        <v>8</v>
      </c>
      <c r="J134" s="169">
        <f t="shared" si="10"/>
        <v>52.000000000000007</v>
      </c>
      <c r="K134" s="168"/>
      <c r="L134" s="180" t="s">
        <v>444</v>
      </c>
      <c r="M134" s="168"/>
      <c r="N134" s="174">
        <f t="shared" si="9"/>
        <v>0</v>
      </c>
      <c r="O134" s="170"/>
      <c r="P134" s="170"/>
      <c r="Q134" s="91">
        <f t="shared" si="11"/>
        <v>0</v>
      </c>
      <c r="R134" s="157" t="s">
        <v>240</v>
      </c>
    </row>
    <row r="135" spans="1:18">
      <c r="A135" s="43" t="s">
        <v>147</v>
      </c>
      <c r="B135" s="59" t="s">
        <v>88</v>
      </c>
      <c r="C135" s="46">
        <v>49</v>
      </c>
      <c r="D135" s="168">
        <v>0.58333333333333337</v>
      </c>
      <c r="E135" s="171" t="s">
        <v>444</v>
      </c>
      <c r="F135" s="168">
        <v>0.9375</v>
      </c>
      <c r="G135" s="169">
        <f t="shared" si="8"/>
        <v>8.5</v>
      </c>
      <c r="H135" s="170" t="s">
        <v>249</v>
      </c>
      <c r="I135" s="170">
        <v>6</v>
      </c>
      <c r="J135" s="169">
        <f t="shared" si="10"/>
        <v>51</v>
      </c>
      <c r="K135" s="168"/>
      <c r="L135" s="171" t="s">
        <v>444</v>
      </c>
      <c r="M135" s="168"/>
      <c r="N135" s="174">
        <f t="shared" si="9"/>
        <v>0</v>
      </c>
      <c r="O135" s="170"/>
      <c r="P135" s="170"/>
      <c r="Q135" s="91">
        <f t="shared" si="11"/>
        <v>0</v>
      </c>
      <c r="R135" s="159" t="s">
        <v>241</v>
      </c>
    </row>
    <row r="136" spans="1:18">
      <c r="A136" s="43" t="s">
        <v>147</v>
      </c>
      <c r="B136" s="59" t="s">
        <v>88</v>
      </c>
      <c r="C136" s="46">
        <v>50</v>
      </c>
      <c r="D136" s="168">
        <v>0.66666666666666663</v>
      </c>
      <c r="E136" s="180" t="s">
        <v>444</v>
      </c>
      <c r="F136" s="168">
        <v>0.9375</v>
      </c>
      <c r="G136" s="169">
        <f t="shared" si="8"/>
        <v>6.5000000000000009</v>
      </c>
      <c r="H136" s="170" t="s">
        <v>462</v>
      </c>
      <c r="I136" s="170">
        <v>2</v>
      </c>
      <c r="J136" s="169">
        <f t="shared" si="10"/>
        <v>13.000000000000002</v>
      </c>
      <c r="K136" s="168"/>
      <c r="L136" s="180" t="s">
        <v>444</v>
      </c>
      <c r="M136" s="168"/>
      <c r="N136" s="174">
        <f t="shared" si="9"/>
        <v>0</v>
      </c>
      <c r="O136" s="170"/>
      <c r="P136" s="170"/>
      <c r="Q136" s="91">
        <f t="shared" si="11"/>
        <v>0</v>
      </c>
      <c r="R136" s="158" t="s">
        <v>242</v>
      </c>
    </row>
    <row r="137" spans="1:18">
      <c r="A137" s="43" t="s">
        <v>447</v>
      </c>
      <c r="B137" s="59" t="s">
        <v>88</v>
      </c>
      <c r="C137" s="46">
        <v>42</v>
      </c>
      <c r="D137" s="172">
        <v>0.58333333333333337</v>
      </c>
      <c r="E137" s="171" t="s">
        <v>444</v>
      </c>
      <c r="F137" s="172">
        <v>0.9375</v>
      </c>
      <c r="G137" s="169">
        <f t="shared" si="8"/>
        <v>8.5</v>
      </c>
      <c r="H137" s="181"/>
      <c r="I137" s="170">
        <v>1</v>
      </c>
      <c r="J137" s="169">
        <f t="shared" si="10"/>
        <v>8.5</v>
      </c>
      <c r="K137" s="172"/>
      <c r="L137" s="171" t="s">
        <v>444</v>
      </c>
      <c r="M137" s="172"/>
      <c r="N137" s="174">
        <f t="shared" si="9"/>
        <v>0</v>
      </c>
      <c r="O137" s="181"/>
      <c r="P137" s="170"/>
      <c r="Q137" s="91">
        <f t="shared" si="11"/>
        <v>0</v>
      </c>
      <c r="R137" s="157" t="s">
        <v>434</v>
      </c>
    </row>
    <row r="138" spans="1:18">
      <c r="A138" s="43" t="s">
        <v>447</v>
      </c>
      <c r="B138" s="59" t="s">
        <v>88</v>
      </c>
      <c r="C138" s="46">
        <v>43</v>
      </c>
      <c r="D138" s="172">
        <v>0.60416666666666663</v>
      </c>
      <c r="E138" s="171" t="s">
        <v>444</v>
      </c>
      <c r="F138" s="172">
        <v>0.9375</v>
      </c>
      <c r="G138" s="169">
        <f t="shared" si="8"/>
        <v>8</v>
      </c>
      <c r="H138" s="170" t="s">
        <v>150</v>
      </c>
      <c r="I138" s="170">
        <v>2</v>
      </c>
      <c r="J138" s="169">
        <f t="shared" si="10"/>
        <v>16</v>
      </c>
      <c r="K138" s="172"/>
      <c r="L138" s="171" t="s">
        <v>444</v>
      </c>
      <c r="M138" s="172"/>
      <c r="N138" s="174">
        <f t="shared" si="9"/>
        <v>0</v>
      </c>
      <c r="O138" s="170"/>
      <c r="P138" s="170"/>
      <c r="Q138" s="91">
        <f t="shared" si="11"/>
        <v>0</v>
      </c>
      <c r="R138" s="157" t="s">
        <v>243</v>
      </c>
    </row>
    <row r="139" spans="1:18">
      <c r="A139" s="43" t="s">
        <v>447</v>
      </c>
      <c r="B139" s="59" t="s">
        <v>88</v>
      </c>
      <c r="C139" s="46">
        <v>44</v>
      </c>
      <c r="D139" s="172">
        <v>0.60416666666666663</v>
      </c>
      <c r="E139" s="171" t="s">
        <v>444</v>
      </c>
      <c r="F139" s="172">
        <v>0.9375</v>
      </c>
      <c r="G139" s="169">
        <f t="shared" si="8"/>
        <v>8</v>
      </c>
      <c r="H139" s="170" t="s">
        <v>150</v>
      </c>
      <c r="I139" s="170">
        <v>2</v>
      </c>
      <c r="J139" s="169">
        <f t="shared" si="10"/>
        <v>16</v>
      </c>
      <c r="K139" s="172"/>
      <c r="L139" s="171" t="s">
        <v>444</v>
      </c>
      <c r="M139" s="172"/>
      <c r="N139" s="174">
        <f t="shared" si="9"/>
        <v>0</v>
      </c>
      <c r="O139" s="170"/>
      <c r="P139" s="170"/>
      <c r="Q139" s="91">
        <f t="shared" si="11"/>
        <v>0</v>
      </c>
      <c r="R139" s="157" t="s">
        <v>244</v>
      </c>
    </row>
    <row r="140" spans="1:18">
      <c r="A140" s="43" t="s">
        <v>447</v>
      </c>
      <c r="B140" s="59" t="s">
        <v>88</v>
      </c>
      <c r="C140" s="46">
        <v>45</v>
      </c>
      <c r="D140" s="172">
        <v>0.60416666666666663</v>
      </c>
      <c r="E140" s="171" t="s">
        <v>444</v>
      </c>
      <c r="F140" s="172">
        <v>0.9375</v>
      </c>
      <c r="G140" s="169">
        <f t="shared" si="8"/>
        <v>8</v>
      </c>
      <c r="H140" s="170" t="s">
        <v>150</v>
      </c>
      <c r="I140" s="170">
        <v>1</v>
      </c>
      <c r="J140" s="169">
        <f t="shared" si="10"/>
        <v>8</v>
      </c>
      <c r="K140" s="172"/>
      <c r="L140" s="171" t="s">
        <v>444</v>
      </c>
      <c r="M140" s="172"/>
      <c r="N140" s="174">
        <f t="shared" si="9"/>
        <v>0</v>
      </c>
      <c r="O140" s="170"/>
      <c r="P140" s="170"/>
      <c r="Q140" s="91">
        <f t="shared" si="11"/>
        <v>0</v>
      </c>
      <c r="R140" s="157" t="s">
        <v>245</v>
      </c>
    </row>
    <row r="141" spans="1:18">
      <c r="A141" s="43" t="s">
        <v>147</v>
      </c>
      <c r="B141" s="59" t="s">
        <v>168</v>
      </c>
      <c r="C141" s="46"/>
      <c r="D141" s="168">
        <v>0.58333333333333337</v>
      </c>
      <c r="E141" s="171" t="s">
        <v>444</v>
      </c>
      <c r="F141" s="168">
        <v>0.95833333333333337</v>
      </c>
      <c r="G141" s="169">
        <f t="shared" si="8"/>
        <v>9</v>
      </c>
      <c r="H141" s="181"/>
      <c r="I141" s="170">
        <v>1</v>
      </c>
      <c r="J141" s="169">
        <f t="shared" si="10"/>
        <v>9</v>
      </c>
      <c r="K141" s="168"/>
      <c r="L141" s="171" t="s">
        <v>444</v>
      </c>
      <c r="M141" s="168"/>
      <c r="N141" s="174">
        <f t="shared" si="9"/>
        <v>0</v>
      </c>
      <c r="O141" s="181"/>
      <c r="P141" s="170"/>
      <c r="Q141" s="91">
        <f t="shared" si="11"/>
        <v>0</v>
      </c>
      <c r="R141" s="157" t="s">
        <v>246</v>
      </c>
    </row>
    <row r="142" spans="1:18">
      <c r="A142" s="43" t="s">
        <v>147</v>
      </c>
      <c r="B142" s="59" t="s">
        <v>108</v>
      </c>
      <c r="C142" s="46"/>
      <c r="D142" s="168">
        <v>0.58333333333333337</v>
      </c>
      <c r="E142" s="171" t="s">
        <v>444</v>
      </c>
      <c r="F142" s="168">
        <v>0.95833333333333337</v>
      </c>
      <c r="G142" s="169">
        <f t="shared" si="8"/>
        <v>9</v>
      </c>
      <c r="H142" s="181"/>
      <c r="I142" s="170">
        <v>1</v>
      </c>
      <c r="J142" s="169">
        <f t="shared" si="10"/>
        <v>9</v>
      </c>
      <c r="K142" s="168"/>
      <c r="L142" s="171" t="s">
        <v>444</v>
      </c>
      <c r="M142" s="168"/>
      <c r="N142" s="174">
        <f t="shared" si="9"/>
        <v>0</v>
      </c>
      <c r="O142" s="181"/>
      <c r="P142" s="170"/>
      <c r="Q142" s="91">
        <f t="shared" si="11"/>
        <v>0</v>
      </c>
      <c r="R142" s="157" t="s">
        <v>247</v>
      </c>
    </row>
    <row r="143" spans="1:18">
      <c r="A143" s="43" t="s">
        <v>503</v>
      </c>
      <c r="B143" s="59" t="s">
        <v>108</v>
      </c>
      <c r="C143" s="46"/>
      <c r="D143" s="172">
        <v>0.58333333333333337</v>
      </c>
      <c r="E143" s="171" t="s">
        <v>444</v>
      </c>
      <c r="F143" s="172">
        <v>0.9375</v>
      </c>
      <c r="G143" s="169">
        <f t="shared" si="8"/>
        <v>8.5</v>
      </c>
      <c r="H143" s="181"/>
      <c r="I143" s="170">
        <v>10</v>
      </c>
      <c r="J143" s="169">
        <f t="shared" si="10"/>
        <v>85</v>
      </c>
      <c r="K143" s="172"/>
      <c r="L143" s="171" t="s">
        <v>444</v>
      </c>
      <c r="M143" s="172"/>
      <c r="N143" s="174">
        <f t="shared" si="9"/>
        <v>0</v>
      </c>
      <c r="O143" s="181"/>
      <c r="P143" s="170"/>
      <c r="Q143" s="91">
        <f t="shared" si="11"/>
        <v>0</v>
      </c>
      <c r="R143" s="157" t="s">
        <v>247</v>
      </c>
    </row>
    <row r="144" spans="1:18">
      <c r="A144" s="43" t="s">
        <v>147</v>
      </c>
      <c r="B144" s="59" t="s">
        <v>89</v>
      </c>
      <c r="C144" s="46">
        <v>51</v>
      </c>
      <c r="D144" s="168">
        <v>0.58333333333333337</v>
      </c>
      <c r="E144" s="171" t="s">
        <v>444</v>
      </c>
      <c r="F144" s="168">
        <v>0.9375</v>
      </c>
      <c r="G144" s="169">
        <f t="shared" si="8"/>
        <v>8.5</v>
      </c>
      <c r="H144" s="170" t="s">
        <v>464</v>
      </c>
      <c r="I144" s="170">
        <v>4</v>
      </c>
      <c r="J144" s="169">
        <f t="shared" si="10"/>
        <v>34</v>
      </c>
      <c r="K144" s="168"/>
      <c r="L144" s="171" t="s">
        <v>444</v>
      </c>
      <c r="M144" s="168"/>
      <c r="N144" s="174">
        <f t="shared" si="9"/>
        <v>0</v>
      </c>
      <c r="O144" s="170"/>
      <c r="P144" s="170"/>
      <c r="Q144" s="91">
        <f t="shared" si="11"/>
        <v>0</v>
      </c>
      <c r="R144" s="157" t="s">
        <v>248</v>
      </c>
    </row>
    <row r="145" spans="1:18">
      <c r="A145" s="43" t="s">
        <v>147</v>
      </c>
      <c r="B145" s="59" t="s">
        <v>89</v>
      </c>
      <c r="C145" s="46">
        <v>52</v>
      </c>
      <c r="D145" s="168">
        <v>0.58333333333333337</v>
      </c>
      <c r="E145" s="171" t="s">
        <v>444</v>
      </c>
      <c r="F145" s="168">
        <v>0.9375</v>
      </c>
      <c r="G145" s="169">
        <f t="shared" si="8"/>
        <v>8.5</v>
      </c>
      <c r="H145" s="170" t="s">
        <v>249</v>
      </c>
      <c r="I145" s="170">
        <v>6</v>
      </c>
      <c r="J145" s="169">
        <f t="shared" si="10"/>
        <v>51</v>
      </c>
      <c r="K145" s="168"/>
      <c r="L145" s="171" t="s">
        <v>444</v>
      </c>
      <c r="M145" s="168"/>
      <c r="N145" s="174">
        <f t="shared" si="9"/>
        <v>0</v>
      </c>
      <c r="O145" s="170"/>
      <c r="P145" s="170"/>
      <c r="Q145" s="91">
        <f t="shared" si="11"/>
        <v>0</v>
      </c>
      <c r="R145" s="157" t="s">
        <v>82</v>
      </c>
    </row>
    <row r="146" spans="1:18">
      <c r="A146" s="43" t="s">
        <v>147</v>
      </c>
      <c r="B146" s="59" t="s">
        <v>89</v>
      </c>
      <c r="C146" s="46">
        <v>53</v>
      </c>
      <c r="D146" s="168">
        <v>0.58333333333333337</v>
      </c>
      <c r="E146" s="171" t="s">
        <v>444</v>
      </c>
      <c r="F146" s="168">
        <v>0.9375</v>
      </c>
      <c r="G146" s="169">
        <f t="shared" si="8"/>
        <v>8.5</v>
      </c>
      <c r="H146" s="170" t="s">
        <v>463</v>
      </c>
      <c r="I146" s="170">
        <v>3</v>
      </c>
      <c r="J146" s="169">
        <f t="shared" si="10"/>
        <v>25.5</v>
      </c>
      <c r="K146" s="168"/>
      <c r="L146" s="171" t="s">
        <v>444</v>
      </c>
      <c r="M146" s="168"/>
      <c r="N146" s="174">
        <f t="shared" si="9"/>
        <v>0</v>
      </c>
      <c r="O146" s="170"/>
      <c r="P146" s="170"/>
      <c r="Q146" s="91">
        <f t="shared" si="11"/>
        <v>0</v>
      </c>
      <c r="R146" s="157" t="s">
        <v>250</v>
      </c>
    </row>
    <row r="147" spans="1:18">
      <c r="A147" s="43" t="s">
        <v>147</v>
      </c>
      <c r="B147" s="59" t="s">
        <v>89</v>
      </c>
      <c r="C147" s="46">
        <v>54</v>
      </c>
      <c r="D147" s="168">
        <v>0.58333333333333337</v>
      </c>
      <c r="E147" s="171" t="s">
        <v>444</v>
      </c>
      <c r="F147" s="168">
        <v>0.9375</v>
      </c>
      <c r="G147" s="169">
        <f t="shared" si="8"/>
        <v>8.5</v>
      </c>
      <c r="H147" s="170" t="s">
        <v>463</v>
      </c>
      <c r="I147" s="170">
        <v>3</v>
      </c>
      <c r="J147" s="169">
        <f t="shared" si="10"/>
        <v>25.5</v>
      </c>
      <c r="K147" s="168"/>
      <c r="L147" s="171" t="s">
        <v>444</v>
      </c>
      <c r="M147" s="168"/>
      <c r="N147" s="174">
        <f t="shared" si="9"/>
        <v>0</v>
      </c>
      <c r="O147" s="170"/>
      <c r="P147" s="170"/>
      <c r="Q147" s="91">
        <f t="shared" si="11"/>
        <v>0</v>
      </c>
      <c r="R147" s="157" t="s">
        <v>251</v>
      </c>
    </row>
    <row r="148" spans="1:18">
      <c r="A148" s="43" t="s">
        <v>147</v>
      </c>
      <c r="B148" s="59" t="s">
        <v>89</v>
      </c>
      <c r="C148" s="46">
        <v>55</v>
      </c>
      <c r="D148" s="168">
        <v>0.58333333333333337</v>
      </c>
      <c r="E148" s="171" t="s">
        <v>444</v>
      </c>
      <c r="F148" s="168">
        <v>0.9375</v>
      </c>
      <c r="G148" s="169">
        <f t="shared" si="8"/>
        <v>8.5</v>
      </c>
      <c r="H148" s="170" t="s">
        <v>463</v>
      </c>
      <c r="I148" s="170">
        <v>3</v>
      </c>
      <c r="J148" s="169">
        <f t="shared" si="10"/>
        <v>25.5</v>
      </c>
      <c r="K148" s="168"/>
      <c r="L148" s="171" t="s">
        <v>444</v>
      </c>
      <c r="M148" s="168"/>
      <c r="N148" s="174">
        <f t="shared" si="9"/>
        <v>0</v>
      </c>
      <c r="O148" s="170"/>
      <c r="P148" s="170"/>
      <c r="Q148" s="91">
        <f>N148*P148</f>
        <v>0</v>
      </c>
      <c r="R148" s="157" t="s">
        <v>252</v>
      </c>
    </row>
    <row r="149" spans="1:18">
      <c r="A149" s="43" t="s">
        <v>147</v>
      </c>
      <c r="B149" s="59" t="s">
        <v>89</v>
      </c>
      <c r="C149" s="46">
        <v>56</v>
      </c>
      <c r="D149" s="168">
        <v>0.58333333333333337</v>
      </c>
      <c r="E149" s="171" t="s">
        <v>444</v>
      </c>
      <c r="F149" s="168">
        <v>0.9375</v>
      </c>
      <c r="G149" s="169">
        <f t="shared" si="8"/>
        <v>8.5</v>
      </c>
      <c r="H149" s="170" t="s">
        <v>464</v>
      </c>
      <c r="I149" s="170">
        <v>4</v>
      </c>
      <c r="J149" s="169">
        <f t="shared" si="10"/>
        <v>34</v>
      </c>
      <c r="K149" s="168"/>
      <c r="L149" s="171" t="s">
        <v>444</v>
      </c>
      <c r="M149" s="168"/>
      <c r="N149" s="174">
        <f t="shared" si="9"/>
        <v>0</v>
      </c>
      <c r="O149" s="170"/>
      <c r="P149" s="170"/>
      <c r="Q149" s="91">
        <f t="shared" si="11"/>
        <v>0</v>
      </c>
      <c r="R149" s="157" t="s">
        <v>253</v>
      </c>
    </row>
    <row r="150" spans="1:18">
      <c r="A150" s="43" t="s">
        <v>147</v>
      </c>
      <c r="B150" s="59" t="s">
        <v>89</v>
      </c>
      <c r="C150" s="46">
        <v>57</v>
      </c>
      <c r="D150" s="168">
        <v>0.58333333333333337</v>
      </c>
      <c r="E150" s="171" t="s">
        <v>444</v>
      </c>
      <c r="F150" s="168">
        <v>0.9375</v>
      </c>
      <c r="G150" s="169">
        <f t="shared" si="8"/>
        <v>8.5</v>
      </c>
      <c r="H150" s="170" t="s">
        <v>166</v>
      </c>
      <c r="I150" s="170">
        <v>6</v>
      </c>
      <c r="J150" s="169">
        <f t="shared" si="10"/>
        <v>51</v>
      </c>
      <c r="K150" s="168"/>
      <c r="L150" s="171" t="s">
        <v>444</v>
      </c>
      <c r="M150" s="168"/>
      <c r="N150" s="174">
        <f t="shared" si="9"/>
        <v>0</v>
      </c>
      <c r="O150" s="170"/>
      <c r="P150" s="170"/>
      <c r="Q150" s="91">
        <f t="shared" si="11"/>
        <v>0</v>
      </c>
      <c r="R150" s="157" t="s">
        <v>254</v>
      </c>
    </row>
    <row r="151" spans="1:18">
      <c r="A151" s="43" t="s">
        <v>147</v>
      </c>
      <c r="B151" s="59" t="s">
        <v>89</v>
      </c>
      <c r="C151" s="46">
        <v>58</v>
      </c>
      <c r="D151" s="168">
        <v>0.58333333333333337</v>
      </c>
      <c r="E151" s="171" t="s">
        <v>444</v>
      </c>
      <c r="F151" s="168">
        <v>0.9375</v>
      </c>
      <c r="G151" s="169">
        <f t="shared" si="8"/>
        <v>8.5</v>
      </c>
      <c r="H151" s="170" t="s">
        <v>464</v>
      </c>
      <c r="I151" s="170">
        <v>4</v>
      </c>
      <c r="J151" s="169">
        <f t="shared" si="10"/>
        <v>34</v>
      </c>
      <c r="K151" s="168"/>
      <c r="L151" s="171" t="s">
        <v>444</v>
      </c>
      <c r="M151" s="168"/>
      <c r="N151" s="174">
        <f t="shared" si="9"/>
        <v>0</v>
      </c>
      <c r="O151" s="170"/>
      <c r="P151" s="170"/>
      <c r="Q151" s="91">
        <f t="shared" si="11"/>
        <v>0</v>
      </c>
      <c r="R151" s="157" t="s">
        <v>255</v>
      </c>
    </row>
    <row r="152" spans="1:18">
      <c r="A152" s="43" t="s">
        <v>147</v>
      </c>
      <c r="B152" s="59" t="s">
        <v>89</v>
      </c>
      <c r="C152" s="46">
        <v>59</v>
      </c>
      <c r="D152" s="168">
        <v>0.58333333333333337</v>
      </c>
      <c r="E152" s="171" t="s">
        <v>444</v>
      </c>
      <c r="F152" s="168">
        <v>0.9375</v>
      </c>
      <c r="G152" s="169">
        <f t="shared" si="8"/>
        <v>8.5</v>
      </c>
      <c r="H152" s="170" t="s">
        <v>249</v>
      </c>
      <c r="I152" s="170">
        <v>6</v>
      </c>
      <c r="J152" s="169">
        <f t="shared" si="10"/>
        <v>51</v>
      </c>
      <c r="K152" s="168"/>
      <c r="L152" s="171" t="s">
        <v>444</v>
      </c>
      <c r="M152" s="168"/>
      <c r="N152" s="174">
        <f t="shared" si="9"/>
        <v>0</v>
      </c>
      <c r="O152" s="170"/>
      <c r="P152" s="170"/>
      <c r="Q152" s="91">
        <f t="shared" si="11"/>
        <v>0</v>
      </c>
      <c r="R152" s="157" t="s">
        <v>256</v>
      </c>
    </row>
    <row r="153" spans="1:18">
      <c r="A153" s="43" t="s">
        <v>147</v>
      </c>
      <c r="B153" s="59" t="s">
        <v>89</v>
      </c>
      <c r="C153" s="46">
        <v>60</v>
      </c>
      <c r="D153" s="168">
        <v>0.58333333333333337</v>
      </c>
      <c r="E153" s="171" t="s">
        <v>444</v>
      </c>
      <c r="F153" s="168">
        <v>0.9375</v>
      </c>
      <c r="G153" s="169">
        <f t="shared" si="8"/>
        <v>8.5</v>
      </c>
      <c r="H153" s="170" t="s">
        <v>462</v>
      </c>
      <c r="I153" s="170">
        <v>2</v>
      </c>
      <c r="J153" s="169">
        <f t="shared" si="10"/>
        <v>17</v>
      </c>
      <c r="K153" s="168"/>
      <c r="L153" s="171" t="s">
        <v>444</v>
      </c>
      <c r="M153" s="168"/>
      <c r="N153" s="174">
        <f t="shared" si="9"/>
        <v>0</v>
      </c>
      <c r="O153" s="170"/>
      <c r="P153" s="170"/>
      <c r="Q153" s="91">
        <f t="shared" si="11"/>
        <v>0</v>
      </c>
      <c r="R153" s="157" t="s">
        <v>257</v>
      </c>
    </row>
    <row r="154" spans="1:18">
      <c r="A154" s="43" t="s">
        <v>147</v>
      </c>
      <c r="B154" s="59" t="s">
        <v>89</v>
      </c>
      <c r="C154" s="46">
        <v>61</v>
      </c>
      <c r="D154" s="168">
        <v>0.58333333333333337</v>
      </c>
      <c r="E154" s="171" t="s">
        <v>444</v>
      </c>
      <c r="F154" s="168">
        <v>0.9375</v>
      </c>
      <c r="G154" s="169">
        <f t="shared" si="8"/>
        <v>8.5</v>
      </c>
      <c r="H154" s="170" t="s">
        <v>249</v>
      </c>
      <c r="I154" s="170">
        <v>6</v>
      </c>
      <c r="J154" s="169">
        <f t="shared" si="10"/>
        <v>51</v>
      </c>
      <c r="K154" s="168"/>
      <c r="L154" s="171" t="s">
        <v>444</v>
      </c>
      <c r="M154" s="168"/>
      <c r="N154" s="174">
        <f t="shared" si="9"/>
        <v>0</v>
      </c>
      <c r="O154" s="170"/>
      <c r="P154" s="170"/>
      <c r="Q154" s="91">
        <f t="shared" si="11"/>
        <v>0</v>
      </c>
      <c r="R154" s="158" t="s">
        <v>258</v>
      </c>
    </row>
    <row r="155" spans="1:18">
      <c r="A155" s="43" t="s">
        <v>147</v>
      </c>
      <c r="B155" s="59" t="s">
        <v>89</v>
      </c>
      <c r="C155" s="46">
        <v>62</v>
      </c>
      <c r="D155" s="168">
        <v>0.58333333333333337</v>
      </c>
      <c r="E155" s="171" t="s">
        <v>444</v>
      </c>
      <c r="F155" s="168">
        <v>0.9375</v>
      </c>
      <c r="G155" s="169">
        <f t="shared" si="8"/>
        <v>8.5</v>
      </c>
      <c r="H155" s="170" t="s">
        <v>463</v>
      </c>
      <c r="I155" s="170">
        <v>3</v>
      </c>
      <c r="J155" s="169">
        <f t="shared" si="10"/>
        <v>25.5</v>
      </c>
      <c r="K155" s="168"/>
      <c r="L155" s="171" t="s">
        <v>444</v>
      </c>
      <c r="M155" s="168"/>
      <c r="N155" s="174">
        <f t="shared" si="9"/>
        <v>0</v>
      </c>
      <c r="O155" s="170"/>
      <c r="P155" s="170"/>
      <c r="Q155" s="91">
        <f t="shared" si="11"/>
        <v>0</v>
      </c>
      <c r="R155" s="157" t="s">
        <v>259</v>
      </c>
    </row>
    <row r="156" spans="1:18">
      <c r="A156" s="43" t="s">
        <v>147</v>
      </c>
      <c r="B156" s="59" t="s">
        <v>89</v>
      </c>
      <c r="C156" s="46">
        <v>63</v>
      </c>
      <c r="D156" s="168">
        <v>0.58333333333333337</v>
      </c>
      <c r="E156" s="171" t="s">
        <v>444</v>
      </c>
      <c r="F156" s="168">
        <v>0.9375</v>
      </c>
      <c r="G156" s="169">
        <f t="shared" si="8"/>
        <v>8.5</v>
      </c>
      <c r="H156" s="170" t="s">
        <v>156</v>
      </c>
      <c r="I156" s="170">
        <v>4</v>
      </c>
      <c r="J156" s="169">
        <f t="shared" si="10"/>
        <v>34</v>
      </c>
      <c r="K156" s="168"/>
      <c r="L156" s="171" t="s">
        <v>444</v>
      </c>
      <c r="M156" s="168"/>
      <c r="N156" s="174">
        <f t="shared" si="9"/>
        <v>0</v>
      </c>
      <c r="O156" s="170"/>
      <c r="P156" s="170"/>
      <c r="Q156" s="91">
        <f t="shared" si="11"/>
        <v>0</v>
      </c>
      <c r="R156" s="157" t="s">
        <v>260</v>
      </c>
    </row>
    <row r="157" spans="1:18" ht="22">
      <c r="A157" s="43" t="s">
        <v>147</v>
      </c>
      <c r="B157" s="59" t="s">
        <v>89</v>
      </c>
      <c r="C157" s="46">
        <v>64</v>
      </c>
      <c r="D157" s="176">
        <v>0.375</v>
      </c>
      <c r="E157" s="177" t="s">
        <v>444</v>
      </c>
      <c r="F157" s="177">
        <v>2.25</v>
      </c>
      <c r="G157" s="169">
        <f t="shared" si="8"/>
        <v>45</v>
      </c>
      <c r="H157" s="170" t="s">
        <v>463</v>
      </c>
      <c r="I157" s="170">
        <v>3</v>
      </c>
      <c r="J157" s="169">
        <f t="shared" si="10"/>
        <v>135</v>
      </c>
      <c r="K157" s="176"/>
      <c r="L157" s="177" t="s">
        <v>444</v>
      </c>
      <c r="M157" s="177"/>
      <c r="N157" s="174">
        <f t="shared" si="9"/>
        <v>0</v>
      </c>
      <c r="O157" s="170"/>
      <c r="P157" s="170"/>
      <c r="Q157" s="91">
        <f t="shared" si="11"/>
        <v>0</v>
      </c>
      <c r="R157" s="157" t="s">
        <v>448</v>
      </c>
    </row>
    <row r="158" spans="1:18">
      <c r="A158" s="43" t="s">
        <v>147</v>
      </c>
      <c r="B158" s="59" t="s">
        <v>89</v>
      </c>
      <c r="C158" s="46">
        <v>65</v>
      </c>
      <c r="D158" s="168">
        <v>0.58333333333333337</v>
      </c>
      <c r="E158" s="171" t="s">
        <v>444</v>
      </c>
      <c r="F158" s="168">
        <v>0.9375</v>
      </c>
      <c r="G158" s="169">
        <f t="shared" si="8"/>
        <v>8.5</v>
      </c>
      <c r="H158" s="170" t="s">
        <v>156</v>
      </c>
      <c r="I158" s="170">
        <v>4</v>
      </c>
      <c r="J158" s="169">
        <f t="shared" si="10"/>
        <v>34</v>
      </c>
      <c r="K158" s="168"/>
      <c r="L158" s="171" t="s">
        <v>444</v>
      </c>
      <c r="M158" s="168"/>
      <c r="N158" s="174">
        <f t="shared" si="9"/>
        <v>0</v>
      </c>
      <c r="O158" s="170"/>
      <c r="P158" s="170"/>
      <c r="Q158" s="91">
        <f t="shared" si="11"/>
        <v>0</v>
      </c>
      <c r="R158" s="157" t="s">
        <v>261</v>
      </c>
    </row>
    <row r="159" spans="1:18">
      <c r="A159" s="43" t="s">
        <v>147</v>
      </c>
      <c r="B159" s="59" t="s">
        <v>89</v>
      </c>
      <c r="C159" s="46" t="s">
        <v>168</v>
      </c>
      <c r="D159" s="168">
        <v>0.58333333333333337</v>
      </c>
      <c r="E159" s="171"/>
      <c r="F159" s="168">
        <v>0.95833333333333337</v>
      </c>
      <c r="G159" s="169">
        <f t="shared" si="8"/>
        <v>9</v>
      </c>
      <c r="H159" s="170"/>
      <c r="I159" s="170">
        <v>2</v>
      </c>
      <c r="J159" s="169">
        <f t="shared" si="10"/>
        <v>18</v>
      </c>
      <c r="K159" s="168"/>
      <c r="L159" s="171"/>
      <c r="M159" s="168"/>
      <c r="N159" s="174">
        <f t="shared" si="9"/>
        <v>0</v>
      </c>
      <c r="O159" s="170"/>
      <c r="P159" s="170"/>
      <c r="Q159" s="91">
        <f t="shared" si="11"/>
        <v>0</v>
      </c>
      <c r="R159" s="157" t="s">
        <v>505</v>
      </c>
    </row>
    <row r="160" spans="1:18">
      <c r="A160" s="43" t="s">
        <v>147</v>
      </c>
      <c r="B160" s="59" t="s">
        <v>89</v>
      </c>
      <c r="C160" s="46" t="s">
        <v>108</v>
      </c>
      <c r="D160" s="168">
        <v>0.58333333333333337</v>
      </c>
      <c r="E160" s="171" t="s">
        <v>444</v>
      </c>
      <c r="F160" s="168">
        <v>0.95833333333333337</v>
      </c>
      <c r="G160" s="169">
        <f t="shared" si="8"/>
        <v>9</v>
      </c>
      <c r="H160" s="170"/>
      <c r="I160" s="170">
        <v>1</v>
      </c>
      <c r="J160" s="169">
        <f t="shared" si="10"/>
        <v>9</v>
      </c>
      <c r="K160" s="168"/>
      <c r="L160" s="171" t="s">
        <v>444</v>
      </c>
      <c r="M160" s="168"/>
      <c r="N160" s="174">
        <f t="shared" si="9"/>
        <v>0</v>
      </c>
      <c r="O160" s="170"/>
      <c r="P160" s="170"/>
      <c r="Q160" s="91">
        <f t="shared" si="11"/>
        <v>0</v>
      </c>
      <c r="R160" s="157" t="s">
        <v>427</v>
      </c>
    </row>
    <row r="161" spans="1:18">
      <c r="A161" s="43" t="s">
        <v>447</v>
      </c>
      <c r="B161" s="59" t="s">
        <v>89</v>
      </c>
      <c r="C161" s="46">
        <v>46</v>
      </c>
      <c r="D161" s="172">
        <v>0.47916666666666669</v>
      </c>
      <c r="E161" s="171" t="s">
        <v>444</v>
      </c>
      <c r="F161" s="172">
        <v>0.875</v>
      </c>
      <c r="G161" s="169">
        <f t="shared" si="8"/>
        <v>9.5</v>
      </c>
      <c r="H161" s="181"/>
      <c r="I161" s="170">
        <v>2</v>
      </c>
      <c r="J161" s="169">
        <f t="shared" si="10"/>
        <v>19</v>
      </c>
      <c r="K161" s="172"/>
      <c r="L161" s="171" t="s">
        <v>444</v>
      </c>
      <c r="M161" s="172"/>
      <c r="N161" s="174">
        <f t="shared" si="9"/>
        <v>0</v>
      </c>
      <c r="O161" s="181"/>
      <c r="P161" s="170"/>
      <c r="Q161" s="91">
        <f t="shared" si="11"/>
        <v>0</v>
      </c>
      <c r="R161" s="157" t="s">
        <v>435</v>
      </c>
    </row>
    <row r="162" spans="1:18">
      <c r="A162" s="43" t="s">
        <v>447</v>
      </c>
      <c r="B162" s="59" t="s">
        <v>89</v>
      </c>
      <c r="C162" s="46">
        <v>47</v>
      </c>
      <c r="D162" s="172">
        <v>0.47916666666666669</v>
      </c>
      <c r="E162" s="171" t="s">
        <v>444</v>
      </c>
      <c r="F162" s="172">
        <v>0.875</v>
      </c>
      <c r="G162" s="169">
        <f t="shared" si="8"/>
        <v>9.5</v>
      </c>
      <c r="H162" s="170" t="s">
        <v>506</v>
      </c>
      <c r="I162" s="170">
        <v>20</v>
      </c>
      <c r="J162" s="169">
        <f t="shared" si="10"/>
        <v>190</v>
      </c>
      <c r="K162" s="172"/>
      <c r="L162" s="171" t="s">
        <v>444</v>
      </c>
      <c r="M162" s="172"/>
      <c r="N162" s="174">
        <f t="shared" si="9"/>
        <v>0</v>
      </c>
      <c r="O162" s="170"/>
      <c r="P162" s="170"/>
      <c r="Q162" s="91">
        <f t="shared" si="11"/>
        <v>0</v>
      </c>
      <c r="R162" s="160" t="s">
        <v>507</v>
      </c>
    </row>
    <row r="163" spans="1:18">
      <c r="A163" s="43" t="s">
        <v>447</v>
      </c>
      <c r="B163" s="59" t="s">
        <v>89</v>
      </c>
      <c r="C163" s="46">
        <v>48</v>
      </c>
      <c r="D163" s="172">
        <v>0.47916666666666669</v>
      </c>
      <c r="E163" s="171" t="s">
        <v>444</v>
      </c>
      <c r="F163" s="172">
        <v>0.875</v>
      </c>
      <c r="G163" s="169">
        <f t="shared" si="8"/>
        <v>9.5</v>
      </c>
      <c r="H163" s="170" t="s">
        <v>152</v>
      </c>
      <c r="I163" s="170">
        <v>3</v>
      </c>
      <c r="J163" s="169">
        <f t="shared" si="10"/>
        <v>28.5</v>
      </c>
      <c r="K163" s="172"/>
      <c r="L163" s="171" t="s">
        <v>444</v>
      </c>
      <c r="M163" s="172"/>
      <c r="N163" s="174">
        <f t="shared" si="9"/>
        <v>0</v>
      </c>
      <c r="O163" s="170"/>
      <c r="P163" s="170"/>
      <c r="Q163" s="91">
        <f t="shared" si="11"/>
        <v>0</v>
      </c>
      <c r="R163" s="157" t="s">
        <v>262</v>
      </c>
    </row>
    <row r="164" spans="1:18">
      <c r="A164" s="43" t="s">
        <v>147</v>
      </c>
      <c r="B164" s="59" t="s">
        <v>263</v>
      </c>
      <c r="C164" s="46">
        <v>121</v>
      </c>
      <c r="D164" s="168">
        <v>0.58333333333333337</v>
      </c>
      <c r="E164" s="171" t="s">
        <v>444</v>
      </c>
      <c r="F164" s="168">
        <v>0.875</v>
      </c>
      <c r="G164" s="169">
        <f t="shared" si="8"/>
        <v>6.9999999999999991</v>
      </c>
      <c r="H164" s="170" t="s">
        <v>508</v>
      </c>
      <c r="I164" s="170">
        <v>30</v>
      </c>
      <c r="J164" s="169">
        <f t="shared" si="10"/>
        <v>209.99999999999997</v>
      </c>
      <c r="K164" s="168"/>
      <c r="L164" s="171" t="s">
        <v>444</v>
      </c>
      <c r="M164" s="168"/>
      <c r="N164" s="174">
        <f t="shared" si="9"/>
        <v>0</v>
      </c>
      <c r="O164" s="170"/>
      <c r="P164" s="170"/>
      <c r="Q164" s="91">
        <f t="shared" si="11"/>
        <v>0</v>
      </c>
      <c r="R164" s="157" t="s">
        <v>217</v>
      </c>
    </row>
    <row r="165" spans="1:18">
      <c r="A165" s="46" t="s">
        <v>147</v>
      </c>
      <c r="B165" s="59" t="s">
        <v>264</v>
      </c>
      <c r="C165" s="46"/>
      <c r="D165" s="168">
        <v>0.33333333333333331</v>
      </c>
      <c r="E165" s="171" t="s">
        <v>444</v>
      </c>
      <c r="F165" s="168">
        <v>0.875</v>
      </c>
      <c r="G165" s="169">
        <f t="shared" si="8"/>
        <v>13.000000000000002</v>
      </c>
      <c r="H165" s="170"/>
      <c r="I165" s="170">
        <v>2</v>
      </c>
      <c r="J165" s="169">
        <f t="shared" si="10"/>
        <v>26.000000000000004</v>
      </c>
      <c r="K165" s="168"/>
      <c r="L165" s="171" t="s">
        <v>444</v>
      </c>
      <c r="M165" s="168"/>
      <c r="N165" s="174">
        <f t="shared" si="9"/>
        <v>0</v>
      </c>
      <c r="O165" s="170"/>
      <c r="P165" s="170"/>
      <c r="Q165" s="91">
        <f t="shared" si="11"/>
        <v>0</v>
      </c>
      <c r="R165" s="157" t="s">
        <v>265</v>
      </c>
    </row>
    <row r="166" spans="1:18">
      <c r="A166" s="43" t="s">
        <v>447</v>
      </c>
      <c r="B166" s="59" t="s">
        <v>263</v>
      </c>
      <c r="C166" s="46">
        <v>75</v>
      </c>
      <c r="D166" s="172">
        <v>0.58333333333333337</v>
      </c>
      <c r="E166" s="171" t="s">
        <v>444</v>
      </c>
      <c r="F166" s="172">
        <v>0.875</v>
      </c>
      <c r="G166" s="169">
        <f t="shared" si="8"/>
        <v>6.9999999999999991</v>
      </c>
      <c r="H166" s="170" t="s">
        <v>266</v>
      </c>
      <c r="I166" s="170">
        <v>120</v>
      </c>
      <c r="J166" s="169">
        <f t="shared" si="10"/>
        <v>839.99999999999989</v>
      </c>
      <c r="K166" s="172"/>
      <c r="L166" s="171" t="s">
        <v>444</v>
      </c>
      <c r="M166" s="172"/>
      <c r="N166" s="174">
        <f t="shared" si="9"/>
        <v>0</v>
      </c>
      <c r="O166" s="170"/>
      <c r="P166" s="170"/>
      <c r="Q166" s="91">
        <f t="shared" si="11"/>
        <v>0</v>
      </c>
      <c r="R166" s="157" t="s">
        <v>509</v>
      </c>
    </row>
    <row r="167" spans="1:18">
      <c r="A167" s="43" t="s">
        <v>45</v>
      </c>
      <c r="B167" s="59" t="s">
        <v>264</v>
      </c>
      <c r="C167" s="46"/>
      <c r="D167" s="172">
        <v>0.58333333333333337</v>
      </c>
      <c r="E167" s="171" t="s">
        <v>444</v>
      </c>
      <c r="F167" s="172">
        <v>0.875</v>
      </c>
      <c r="G167" s="169">
        <f t="shared" ref="G167:G231" si="12">(F167-D167)*24</f>
        <v>6.9999999999999991</v>
      </c>
      <c r="H167" s="170"/>
      <c r="I167" s="170">
        <v>5</v>
      </c>
      <c r="J167" s="169">
        <f t="shared" si="10"/>
        <v>34.999999999999993</v>
      </c>
      <c r="K167" s="172"/>
      <c r="L167" s="171" t="s">
        <v>444</v>
      </c>
      <c r="M167" s="172"/>
      <c r="N167" s="174">
        <f t="shared" ref="N167:N231" si="13">(M167-K167)*24</f>
        <v>0</v>
      </c>
      <c r="O167" s="170"/>
      <c r="P167" s="170"/>
      <c r="Q167" s="91">
        <f t="shared" si="11"/>
        <v>0</v>
      </c>
      <c r="R167" s="157" t="s">
        <v>267</v>
      </c>
    </row>
    <row r="168" spans="1:18">
      <c r="A168" s="46" t="s">
        <v>268</v>
      </c>
      <c r="B168" s="59" t="s">
        <v>219</v>
      </c>
      <c r="C168" s="46" t="s">
        <v>423</v>
      </c>
      <c r="D168" s="168">
        <v>0.29166666666666669</v>
      </c>
      <c r="E168" s="171" t="s">
        <v>444</v>
      </c>
      <c r="F168" s="178">
        <v>1</v>
      </c>
      <c r="G168" s="169">
        <f t="shared" si="12"/>
        <v>17</v>
      </c>
      <c r="H168" s="170"/>
      <c r="I168" s="170">
        <v>1</v>
      </c>
      <c r="J168" s="169">
        <f t="shared" si="10"/>
        <v>17</v>
      </c>
      <c r="K168" s="168"/>
      <c r="L168" s="171" t="s">
        <v>444</v>
      </c>
      <c r="M168" s="182"/>
      <c r="N168" s="174">
        <f t="shared" si="13"/>
        <v>0</v>
      </c>
      <c r="O168" s="170"/>
      <c r="P168" s="170"/>
      <c r="Q168" s="91">
        <f t="shared" si="11"/>
        <v>0</v>
      </c>
      <c r="R168" s="157" t="s">
        <v>220</v>
      </c>
    </row>
    <row r="169" spans="1:18">
      <c r="A169" s="46" t="s">
        <v>175</v>
      </c>
      <c r="B169" s="59" t="s">
        <v>219</v>
      </c>
      <c r="C169" s="46" t="s">
        <v>423</v>
      </c>
      <c r="D169" s="168">
        <v>0.29166666666666669</v>
      </c>
      <c r="E169" s="171" t="s">
        <v>444</v>
      </c>
      <c r="F169" s="178">
        <v>1</v>
      </c>
      <c r="G169" s="169">
        <f t="shared" si="12"/>
        <v>17</v>
      </c>
      <c r="H169" s="170"/>
      <c r="I169" s="170">
        <v>2</v>
      </c>
      <c r="J169" s="169">
        <f t="shared" si="10"/>
        <v>34</v>
      </c>
      <c r="K169" s="168"/>
      <c r="L169" s="171" t="s">
        <v>444</v>
      </c>
      <c r="M169" s="182"/>
      <c r="N169" s="174">
        <f t="shared" si="13"/>
        <v>0</v>
      </c>
      <c r="O169" s="170"/>
      <c r="P169" s="170"/>
      <c r="Q169" s="91">
        <f t="shared" si="11"/>
        <v>0</v>
      </c>
      <c r="R169" s="157" t="s">
        <v>220</v>
      </c>
    </row>
    <row r="170" spans="1:18">
      <c r="A170" s="43" t="s">
        <v>147</v>
      </c>
      <c r="B170" s="59" t="s">
        <v>107</v>
      </c>
      <c r="C170" s="46" t="s">
        <v>423</v>
      </c>
      <c r="D170" s="168">
        <v>0.375</v>
      </c>
      <c r="E170" s="171" t="s">
        <v>444</v>
      </c>
      <c r="F170" s="183">
        <v>1</v>
      </c>
      <c r="G170" s="169">
        <f t="shared" si="12"/>
        <v>15</v>
      </c>
      <c r="H170" s="170"/>
      <c r="I170" s="170">
        <v>14</v>
      </c>
      <c r="J170" s="169">
        <f t="shared" si="10"/>
        <v>210</v>
      </c>
      <c r="K170" s="168"/>
      <c r="L170" s="171" t="s">
        <v>444</v>
      </c>
      <c r="M170" s="182"/>
      <c r="N170" s="174">
        <f t="shared" si="13"/>
        <v>0</v>
      </c>
      <c r="O170" s="170"/>
      <c r="P170" s="170"/>
      <c r="Q170" s="91">
        <f t="shared" si="11"/>
        <v>0</v>
      </c>
      <c r="R170" s="157" t="s">
        <v>440</v>
      </c>
    </row>
    <row r="171" spans="1:18">
      <c r="A171" s="43" t="s">
        <v>44</v>
      </c>
      <c r="B171" s="59" t="s">
        <v>219</v>
      </c>
      <c r="C171" s="46" t="s">
        <v>423</v>
      </c>
      <c r="D171" s="172">
        <v>0.375</v>
      </c>
      <c r="E171" s="171" t="s">
        <v>444</v>
      </c>
      <c r="F171" s="172">
        <v>1</v>
      </c>
      <c r="G171" s="169">
        <f t="shared" si="12"/>
        <v>15</v>
      </c>
      <c r="H171" s="170"/>
      <c r="I171" s="170">
        <v>2</v>
      </c>
      <c r="J171" s="169">
        <f t="shared" si="10"/>
        <v>30</v>
      </c>
      <c r="K171" s="172"/>
      <c r="L171" s="171" t="s">
        <v>444</v>
      </c>
      <c r="M171" s="172"/>
      <c r="N171" s="174">
        <f t="shared" si="13"/>
        <v>0</v>
      </c>
      <c r="O171" s="170"/>
      <c r="P171" s="170"/>
      <c r="Q171" s="91">
        <f t="shared" si="11"/>
        <v>0</v>
      </c>
      <c r="R171" s="157" t="s">
        <v>222</v>
      </c>
    </row>
    <row r="172" spans="1:18">
      <c r="A172" s="43" t="s">
        <v>45</v>
      </c>
      <c r="B172" s="59" t="s">
        <v>107</v>
      </c>
      <c r="C172" s="46" t="s">
        <v>423</v>
      </c>
      <c r="D172" s="172">
        <v>0.375</v>
      </c>
      <c r="E172" s="171" t="s">
        <v>444</v>
      </c>
      <c r="F172" s="172">
        <v>0.9375</v>
      </c>
      <c r="G172" s="169">
        <f t="shared" si="12"/>
        <v>13.5</v>
      </c>
      <c r="H172" s="170"/>
      <c r="I172" s="170">
        <v>1</v>
      </c>
      <c r="J172" s="169">
        <f t="shared" si="10"/>
        <v>13.5</v>
      </c>
      <c r="K172" s="172"/>
      <c r="L172" s="171" t="s">
        <v>444</v>
      </c>
      <c r="M172" s="172"/>
      <c r="N172" s="174">
        <f t="shared" si="13"/>
        <v>0</v>
      </c>
      <c r="O172" s="170"/>
      <c r="P172" s="170"/>
      <c r="Q172" s="91">
        <f t="shared" si="11"/>
        <v>0</v>
      </c>
      <c r="R172" s="157" t="s">
        <v>223</v>
      </c>
    </row>
    <row r="173" spans="1:18">
      <c r="A173" s="43" t="s">
        <v>147</v>
      </c>
      <c r="B173" s="59" t="s">
        <v>269</v>
      </c>
      <c r="C173" s="43">
        <v>66</v>
      </c>
      <c r="D173" s="168">
        <v>0.60416666666666663</v>
      </c>
      <c r="E173" s="171" t="s">
        <v>444</v>
      </c>
      <c r="F173" s="168">
        <v>0.875</v>
      </c>
      <c r="G173" s="169">
        <f t="shared" si="12"/>
        <v>6.5000000000000009</v>
      </c>
      <c r="H173" s="170" t="s">
        <v>463</v>
      </c>
      <c r="I173" s="170">
        <v>3</v>
      </c>
      <c r="J173" s="169">
        <f t="shared" si="10"/>
        <v>19.500000000000004</v>
      </c>
      <c r="K173" s="168"/>
      <c r="L173" s="171" t="s">
        <v>444</v>
      </c>
      <c r="M173" s="168"/>
      <c r="N173" s="174">
        <f t="shared" si="13"/>
        <v>0</v>
      </c>
      <c r="O173" s="170"/>
      <c r="P173" s="170"/>
      <c r="Q173" s="91">
        <f t="shared" si="11"/>
        <v>0</v>
      </c>
      <c r="R173" s="157" t="s">
        <v>270</v>
      </c>
    </row>
    <row r="174" spans="1:18">
      <c r="A174" s="43" t="s">
        <v>147</v>
      </c>
      <c r="B174" s="59" t="s">
        <v>90</v>
      </c>
      <c r="C174" s="46">
        <v>67</v>
      </c>
      <c r="D174" s="166">
        <v>0.58333333333333337</v>
      </c>
      <c r="E174" s="184" t="s">
        <v>444</v>
      </c>
      <c r="F174" s="166">
        <v>0.9375</v>
      </c>
      <c r="G174" s="169">
        <f t="shared" si="12"/>
        <v>8.5</v>
      </c>
      <c r="H174" s="170" t="s">
        <v>156</v>
      </c>
      <c r="I174" s="181">
        <v>5</v>
      </c>
      <c r="J174" s="169">
        <f t="shared" si="10"/>
        <v>42.5</v>
      </c>
      <c r="K174" s="166"/>
      <c r="L174" s="184" t="s">
        <v>444</v>
      </c>
      <c r="M174" s="166"/>
      <c r="N174" s="174">
        <f t="shared" si="13"/>
        <v>0</v>
      </c>
      <c r="O174" s="170"/>
      <c r="P174" s="181"/>
      <c r="Q174" s="91">
        <f t="shared" si="11"/>
        <v>0</v>
      </c>
      <c r="R174" s="161" t="s">
        <v>531</v>
      </c>
    </row>
    <row r="175" spans="1:18">
      <c r="A175" s="43" t="s">
        <v>147</v>
      </c>
      <c r="B175" s="59" t="s">
        <v>90</v>
      </c>
      <c r="C175" s="46">
        <v>68</v>
      </c>
      <c r="D175" s="166">
        <v>0.66666666666666663</v>
      </c>
      <c r="E175" s="185" t="s">
        <v>444</v>
      </c>
      <c r="F175" s="166">
        <v>0.9375</v>
      </c>
      <c r="G175" s="169">
        <f t="shared" si="12"/>
        <v>6.5000000000000009</v>
      </c>
      <c r="H175" s="170" t="s">
        <v>464</v>
      </c>
      <c r="I175" s="181">
        <v>4</v>
      </c>
      <c r="J175" s="169">
        <f t="shared" si="10"/>
        <v>26.000000000000004</v>
      </c>
      <c r="K175" s="166"/>
      <c r="L175" s="185" t="s">
        <v>444</v>
      </c>
      <c r="M175" s="166"/>
      <c r="N175" s="174">
        <f t="shared" si="13"/>
        <v>0</v>
      </c>
      <c r="O175" s="170"/>
      <c r="P175" s="181"/>
      <c r="Q175" s="91">
        <f t="shared" si="11"/>
        <v>0</v>
      </c>
      <c r="R175" s="161" t="s">
        <v>271</v>
      </c>
    </row>
    <row r="176" spans="1:18">
      <c r="A176" s="43" t="s">
        <v>147</v>
      </c>
      <c r="B176" s="59" t="s">
        <v>90</v>
      </c>
      <c r="C176" s="46">
        <v>69</v>
      </c>
      <c r="D176" s="166">
        <v>0.66666666666666663</v>
      </c>
      <c r="E176" s="185" t="s">
        <v>444</v>
      </c>
      <c r="F176" s="166">
        <v>0.9375</v>
      </c>
      <c r="G176" s="169">
        <f t="shared" si="12"/>
        <v>6.5000000000000009</v>
      </c>
      <c r="H176" s="170" t="s">
        <v>464</v>
      </c>
      <c r="I176" s="181">
        <v>4</v>
      </c>
      <c r="J176" s="169">
        <f t="shared" si="10"/>
        <v>26.000000000000004</v>
      </c>
      <c r="K176" s="166"/>
      <c r="L176" s="185" t="s">
        <v>444</v>
      </c>
      <c r="M176" s="166"/>
      <c r="N176" s="174">
        <f t="shared" si="13"/>
        <v>0</v>
      </c>
      <c r="O176" s="170"/>
      <c r="P176" s="181"/>
      <c r="Q176" s="91">
        <f t="shared" si="11"/>
        <v>0</v>
      </c>
      <c r="R176" s="161" t="s">
        <v>272</v>
      </c>
    </row>
    <row r="177" spans="1:18">
      <c r="A177" s="43" t="s">
        <v>147</v>
      </c>
      <c r="B177" s="59" t="s">
        <v>90</v>
      </c>
      <c r="C177" s="46">
        <v>70</v>
      </c>
      <c r="D177" s="166">
        <v>0.58333333333333337</v>
      </c>
      <c r="E177" s="184" t="s">
        <v>444</v>
      </c>
      <c r="F177" s="166">
        <v>0.9375</v>
      </c>
      <c r="G177" s="169">
        <f t="shared" si="12"/>
        <v>8.5</v>
      </c>
      <c r="H177" s="170" t="s">
        <v>464</v>
      </c>
      <c r="I177" s="181">
        <v>4</v>
      </c>
      <c r="J177" s="169">
        <f t="shared" si="10"/>
        <v>34</v>
      </c>
      <c r="K177" s="166"/>
      <c r="L177" s="184" t="s">
        <v>444</v>
      </c>
      <c r="M177" s="166"/>
      <c r="N177" s="174">
        <f t="shared" si="13"/>
        <v>0</v>
      </c>
      <c r="O177" s="170"/>
      <c r="P177" s="181"/>
      <c r="Q177" s="91">
        <f t="shared" si="11"/>
        <v>0</v>
      </c>
      <c r="R177" s="161" t="s">
        <v>273</v>
      </c>
    </row>
    <row r="178" spans="1:18">
      <c r="A178" s="43" t="s">
        <v>147</v>
      </c>
      <c r="B178" s="59" t="s">
        <v>90</v>
      </c>
      <c r="C178" s="46">
        <v>71</v>
      </c>
      <c r="D178" s="166">
        <v>0.58333333333333337</v>
      </c>
      <c r="E178" s="184" t="s">
        <v>444</v>
      </c>
      <c r="F178" s="166">
        <v>0.9375</v>
      </c>
      <c r="G178" s="169">
        <f t="shared" si="12"/>
        <v>8.5</v>
      </c>
      <c r="H178" s="170" t="s">
        <v>463</v>
      </c>
      <c r="I178" s="181">
        <v>3</v>
      </c>
      <c r="J178" s="169">
        <f t="shared" si="10"/>
        <v>25.5</v>
      </c>
      <c r="K178" s="166"/>
      <c r="L178" s="184" t="s">
        <v>444</v>
      </c>
      <c r="M178" s="166"/>
      <c r="N178" s="174">
        <f t="shared" si="13"/>
        <v>0</v>
      </c>
      <c r="O178" s="170"/>
      <c r="P178" s="181"/>
      <c r="Q178" s="91">
        <f t="shared" si="11"/>
        <v>0</v>
      </c>
      <c r="R178" s="161" t="s">
        <v>274</v>
      </c>
    </row>
    <row r="179" spans="1:18">
      <c r="A179" s="43" t="s">
        <v>147</v>
      </c>
      <c r="B179" s="59" t="s">
        <v>90</v>
      </c>
      <c r="C179" s="46">
        <v>72</v>
      </c>
      <c r="D179" s="166">
        <v>0.66666666666666663</v>
      </c>
      <c r="E179" s="184" t="s">
        <v>444</v>
      </c>
      <c r="F179" s="166">
        <v>0.9375</v>
      </c>
      <c r="G179" s="169">
        <f t="shared" si="12"/>
        <v>6.5000000000000009</v>
      </c>
      <c r="H179" s="170" t="s">
        <v>464</v>
      </c>
      <c r="I179" s="181">
        <v>4</v>
      </c>
      <c r="J179" s="169">
        <f t="shared" si="10"/>
        <v>26.000000000000004</v>
      </c>
      <c r="K179" s="166"/>
      <c r="L179" s="184" t="s">
        <v>444</v>
      </c>
      <c r="M179" s="166"/>
      <c r="N179" s="174">
        <f t="shared" si="13"/>
        <v>0</v>
      </c>
      <c r="O179" s="170"/>
      <c r="P179" s="181"/>
      <c r="Q179" s="91">
        <f t="shared" si="11"/>
        <v>0</v>
      </c>
      <c r="R179" s="161" t="s">
        <v>275</v>
      </c>
    </row>
    <row r="180" spans="1:18">
      <c r="A180" s="43" t="s">
        <v>447</v>
      </c>
      <c r="B180" s="59" t="s">
        <v>90</v>
      </c>
      <c r="C180" s="46">
        <v>49</v>
      </c>
      <c r="D180" s="172">
        <v>0.58333333333333337</v>
      </c>
      <c r="E180" s="184" t="s">
        <v>444</v>
      </c>
      <c r="F180" s="172">
        <v>0.9375</v>
      </c>
      <c r="G180" s="169">
        <f t="shared" si="12"/>
        <v>8.5</v>
      </c>
      <c r="H180" s="181"/>
      <c r="I180" s="181">
        <v>1</v>
      </c>
      <c r="J180" s="169">
        <f t="shared" si="10"/>
        <v>8.5</v>
      </c>
      <c r="K180" s="172"/>
      <c r="L180" s="184" t="s">
        <v>444</v>
      </c>
      <c r="M180" s="172"/>
      <c r="N180" s="174">
        <f t="shared" si="13"/>
        <v>0</v>
      </c>
      <c r="O180" s="181"/>
      <c r="P180" s="181"/>
      <c r="Q180" s="91">
        <f t="shared" si="11"/>
        <v>0</v>
      </c>
      <c r="R180" s="157" t="s">
        <v>436</v>
      </c>
    </row>
    <row r="181" spans="1:18">
      <c r="A181" s="43" t="s">
        <v>447</v>
      </c>
      <c r="B181" s="59" t="s">
        <v>90</v>
      </c>
      <c r="C181" s="46">
        <v>50</v>
      </c>
      <c r="D181" s="172">
        <v>0.58333333333333337</v>
      </c>
      <c r="E181" s="184" t="s">
        <v>444</v>
      </c>
      <c r="F181" s="172">
        <v>0.9375</v>
      </c>
      <c r="G181" s="169">
        <f t="shared" si="12"/>
        <v>8.5</v>
      </c>
      <c r="H181" s="181" t="s">
        <v>166</v>
      </c>
      <c r="I181" s="181">
        <v>6</v>
      </c>
      <c r="J181" s="169">
        <f t="shared" si="10"/>
        <v>51</v>
      </c>
      <c r="K181" s="172"/>
      <c r="L181" s="184" t="s">
        <v>444</v>
      </c>
      <c r="M181" s="172"/>
      <c r="N181" s="174">
        <f t="shared" si="13"/>
        <v>0</v>
      </c>
      <c r="O181" s="181"/>
      <c r="P181" s="181"/>
      <c r="Q181" s="91">
        <f t="shared" si="11"/>
        <v>0</v>
      </c>
      <c r="R181" s="161" t="s">
        <v>276</v>
      </c>
    </row>
    <row r="182" spans="1:18">
      <c r="A182" s="43" t="s">
        <v>447</v>
      </c>
      <c r="B182" s="59" t="s">
        <v>90</v>
      </c>
      <c r="C182" s="46">
        <v>51</v>
      </c>
      <c r="D182" s="172">
        <v>0.58333333333333337</v>
      </c>
      <c r="E182" s="184" t="s">
        <v>444</v>
      </c>
      <c r="F182" s="172">
        <v>0.9375</v>
      </c>
      <c r="G182" s="169">
        <f t="shared" si="12"/>
        <v>8.5</v>
      </c>
      <c r="H182" s="181" t="s">
        <v>196</v>
      </c>
      <c r="I182" s="181">
        <v>10</v>
      </c>
      <c r="J182" s="169">
        <f t="shared" si="10"/>
        <v>85</v>
      </c>
      <c r="K182" s="172"/>
      <c r="L182" s="184" t="s">
        <v>444</v>
      </c>
      <c r="M182" s="172"/>
      <c r="N182" s="174">
        <f t="shared" si="13"/>
        <v>0</v>
      </c>
      <c r="O182" s="181"/>
      <c r="P182" s="181"/>
      <c r="Q182" s="91">
        <f t="shared" si="11"/>
        <v>0</v>
      </c>
      <c r="R182" s="161" t="s">
        <v>278</v>
      </c>
    </row>
    <row r="183" spans="1:18">
      <c r="A183" s="43" t="s">
        <v>147</v>
      </c>
      <c r="B183" s="59" t="s">
        <v>90</v>
      </c>
      <c r="C183" s="46">
        <v>73</v>
      </c>
      <c r="D183" s="166">
        <v>0.58333333333333337</v>
      </c>
      <c r="E183" s="184" t="s">
        <v>444</v>
      </c>
      <c r="F183" s="166">
        <v>0.9375</v>
      </c>
      <c r="G183" s="169">
        <f t="shared" si="12"/>
        <v>8.5</v>
      </c>
      <c r="H183" s="170" t="s">
        <v>463</v>
      </c>
      <c r="I183" s="181">
        <v>3</v>
      </c>
      <c r="J183" s="169">
        <f t="shared" si="10"/>
        <v>25.5</v>
      </c>
      <c r="K183" s="166"/>
      <c r="L183" s="184" t="s">
        <v>444</v>
      </c>
      <c r="M183" s="166"/>
      <c r="N183" s="174">
        <f t="shared" si="13"/>
        <v>0</v>
      </c>
      <c r="O183" s="170"/>
      <c r="P183" s="181"/>
      <c r="Q183" s="91">
        <f t="shared" si="11"/>
        <v>0</v>
      </c>
      <c r="R183" s="161" t="s">
        <v>279</v>
      </c>
    </row>
    <row r="184" spans="1:18">
      <c r="A184" s="43" t="s">
        <v>147</v>
      </c>
      <c r="B184" s="59" t="s">
        <v>168</v>
      </c>
      <c r="C184" s="46"/>
      <c r="D184" s="166">
        <v>0.58333333333333337</v>
      </c>
      <c r="E184" s="184" t="s">
        <v>444</v>
      </c>
      <c r="F184" s="166">
        <v>0.95833333333333337</v>
      </c>
      <c r="G184" s="169">
        <f t="shared" si="12"/>
        <v>9</v>
      </c>
      <c r="H184" s="181"/>
      <c r="I184" s="181">
        <v>1</v>
      </c>
      <c r="J184" s="169">
        <f t="shared" si="10"/>
        <v>9</v>
      </c>
      <c r="K184" s="166"/>
      <c r="L184" s="184" t="s">
        <v>444</v>
      </c>
      <c r="M184" s="166"/>
      <c r="N184" s="174">
        <f t="shared" si="13"/>
        <v>0</v>
      </c>
      <c r="O184" s="181"/>
      <c r="P184" s="181"/>
      <c r="Q184" s="91">
        <f t="shared" si="11"/>
        <v>0</v>
      </c>
      <c r="R184" s="161" t="s">
        <v>280</v>
      </c>
    </row>
    <row r="185" spans="1:18">
      <c r="A185" s="43" t="s">
        <v>147</v>
      </c>
      <c r="B185" s="59" t="s">
        <v>108</v>
      </c>
      <c r="C185" s="46"/>
      <c r="D185" s="166">
        <v>0.58333333333333337</v>
      </c>
      <c r="E185" s="184" t="s">
        <v>444</v>
      </c>
      <c r="F185" s="166">
        <v>0.95833333333333337</v>
      </c>
      <c r="G185" s="169">
        <f t="shared" si="12"/>
        <v>9</v>
      </c>
      <c r="H185" s="181"/>
      <c r="I185" s="181">
        <v>4</v>
      </c>
      <c r="J185" s="169">
        <f t="shared" si="10"/>
        <v>36</v>
      </c>
      <c r="K185" s="166"/>
      <c r="L185" s="184" t="s">
        <v>444</v>
      </c>
      <c r="M185" s="166"/>
      <c r="N185" s="174">
        <f t="shared" si="13"/>
        <v>0</v>
      </c>
      <c r="O185" s="181"/>
      <c r="P185" s="181"/>
      <c r="Q185" s="91">
        <f t="shared" si="11"/>
        <v>0</v>
      </c>
      <c r="R185" s="161" t="s">
        <v>281</v>
      </c>
    </row>
    <row r="186" spans="1:18">
      <c r="A186" s="46" t="s">
        <v>175</v>
      </c>
      <c r="B186" s="59" t="s">
        <v>282</v>
      </c>
      <c r="C186" s="46"/>
      <c r="D186" s="166">
        <v>0.58333333333333337</v>
      </c>
      <c r="E186" s="184" t="s">
        <v>444</v>
      </c>
      <c r="F186" s="166">
        <v>0.95833333333333337</v>
      </c>
      <c r="G186" s="169">
        <f t="shared" si="12"/>
        <v>9</v>
      </c>
      <c r="H186" s="181"/>
      <c r="I186" s="181">
        <v>1</v>
      </c>
      <c r="J186" s="169">
        <f t="shared" si="10"/>
        <v>9</v>
      </c>
      <c r="K186" s="166"/>
      <c r="L186" s="184" t="s">
        <v>444</v>
      </c>
      <c r="M186" s="166"/>
      <c r="N186" s="174">
        <f t="shared" si="13"/>
        <v>0</v>
      </c>
      <c r="O186" s="181"/>
      <c r="P186" s="181"/>
      <c r="Q186" s="91">
        <f t="shared" si="11"/>
        <v>0</v>
      </c>
      <c r="R186" s="161" t="s">
        <v>283</v>
      </c>
    </row>
    <row r="187" spans="1:18">
      <c r="A187" s="43" t="s">
        <v>510</v>
      </c>
      <c r="B187" s="59" t="s">
        <v>511</v>
      </c>
      <c r="C187" s="46"/>
      <c r="D187" s="172">
        <v>0.375</v>
      </c>
      <c r="E187" s="184" t="s">
        <v>444</v>
      </c>
      <c r="F187" s="172">
        <v>0.9375</v>
      </c>
      <c r="G187" s="169">
        <f t="shared" si="12"/>
        <v>13.5</v>
      </c>
      <c r="H187" s="181"/>
      <c r="I187" s="181">
        <v>6</v>
      </c>
      <c r="J187" s="169">
        <f t="shared" si="10"/>
        <v>81</v>
      </c>
      <c r="K187" s="172"/>
      <c r="L187" s="184" t="s">
        <v>444</v>
      </c>
      <c r="M187" s="172"/>
      <c r="N187" s="174">
        <f t="shared" si="13"/>
        <v>0</v>
      </c>
      <c r="O187" s="181"/>
      <c r="P187" s="181"/>
      <c r="Q187" s="91">
        <f t="shared" si="11"/>
        <v>0</v>
      </c>
      <c r="R187" s="161" t="s">
        <v>281</v>
      </c>
    </row>
    <row r="188" spans="1:18">
      <c r="A188" s="43" t="s">
        <v>447</v>
      </c>
      <c r="B188" s="59" t="s">
        <v>91</v>
      </c>
      <c r="C188" s="46">
        <v>52</v>
      </c>
      <c r="D188" s="172">
        <v>0.58333333333333337</v>
      </c>
      <c r="E188" s="184" t="s">
        <v>444</v>
      </c>
      <c r="F188" s="172">
        <v>0.9375</v>
      </c>
      <c r="G188" s="169">
        <f t="shared" si="12"/>
        <v>8.5</v>
      </c>
      <c r="H188" s="181" t="s">
        <v>152</v>
      </c>
      <c r="I188" s="181">
        <v>4</v>
      </c>
      <c r="J188" s="169">
        <f t="shared" si="10"/>
        <v>34</v>
      </c>
      <c r="K188" s="172"/>
      <c r="L188" s="184" t="s">
        <v>444</v>
      </c>
      <c r="M188" s="172"/>
      <c r="N188" s="174">
        <f t="shared" si="13"/>
        <v>0</v>
      </c>
      <c r="O188" s="181"/>
      <c r="P188" s="181"/>
      <c r="Q188" s="91">
        <f t="shared" si="11"/>
        <v>0</v>
      </c>
      <c r="R188" s="161" t="s">
        <v>284</v>
      </c>
    </row>
    <row r="189" spans="1:18">
      <c r="A189" s="43" t="s">
        <v>447</v>
      </c>
      <c r="B189" s="59" t="s">
        <v>91</v>
      </c>
      <c r="C189" s="46">
        <v>53</v>
      </c>
      <c r="D189" s="172">
        <v>0.58333333333333337</v>
      </c>
      <c r="E189" s="184" t="s">
        <v>444</v>
      </c>
      <c r="F189" s="172">
        <v>0.9375</v>
      </c>
      <c r="G189" s="169">
        <f t="shared" si="12"/>
        <v>8.5</v>
      </c>
      <c r="H189" s="181" t="s">
        <v>150</v>
      </c>
      <c r="I189" s="181">
        <v>2</v>
      </c>
      <c r="J189" s="169">
        <f t="shared" si="10"/>
        <v>17</v>
      </c>
      <c r="K189" s="172"/>
      <c r="L189" s="184" t="s">
        <v>444</v>
      </c>
      <c r="M189" s="172"/>
      <c r="N189" s="174">
        <f t="shared" si="13"/>
        <v>0</v>
      </c>
      <c r="O189" s="181"/>
      <c r="P189" s="181"/>
      <c r="Q189" s="91">
        <f t="shared" si="11"/>
        <v>0</v>
      </c>
      <c r="R189" s="161" t="s">
        <v>285</v>
      </c>
    </row>
    <row r="190" spans="1:18">
      <c r="A190" s="43" t="s">
        <v>447</v>
      </c>
      <c r="B190" s="59" t="s">
        <v>91</v>
      </c>
      <c r="C190" s="46">
        <v>54</v>
      </c>
      <c r="D190" s="172">
        <v>0.58333333333333337</v>
      </c>
      <c r="E190" s="184" t="s">
        <v>444</v>
      </c>
      <c r="F190" s="172">
        <v>0.9375</v>
      </c>
      <c r="G190" s="169">
        <f t="shared" si="12"/>
        <v>8.5</v>
      </c>
      <c r="H190" s="181" t="s">
        <v>150</v>
      </c>
      <c r="I190" s="181">
        <v>2</v>
      </c>
      <c r="J190" s="169">
        <f t="shared" si="10"/>
        <v>17</v>
      </c>
      <c r="K190" s="172"/>
      <c r="L190" s="184" t="s">
        <v>444</v>
      </c>
      <c r="M190" s="172"/>
      <c r="N190" s="174">
        <f t="shared" si="13"/>
        <v>0</v>
      </c>
      <c r="O190" s="181"/>
      <c r="P190" s="181"/>
      <c r="Q190" s="91">
        <f t="shared" si="11"/>
        <v>0</v>
      </c>
      <c r="R190" s="161" t="s">
        <v>286</v>
      </c>
    </row>
    <row r="191" spans="1:18">
      <c r="A191" s="43" t="s">
        <v>147</v>
      </c>
      <c r="B191" s="59" t="s">
        <v>91</v>
      </c>
      <c r="C191" s="46">
        <v>74</v>
      </c>
      <c r="D191" s="166">
        <v>0.58333333333333337</v>
      </c>
      <c r="E191" s="184" t="s">
        <v>444</v>
      </c>
      <c r="F191" s="166">
        <v>0.9375</v>
      </c>
      <c r="G191" s="169">
        <f t="shared" si="12"/>
        <v>8.5</v>
      </c>
      <c r="H191" s="170" t="s">
        <v>463</v>
      </c>
      <c r="I191" s="181">
        <v>3</v>
      </c>
      <c r="J191" s="169">
        <f t="shared" si="10"/>
        <v>25.5</v>
      </c>
      <c r="K191" s="166"/>
      <c r="L191" s="184" t="s">
        <v>444</v>
      </c>
      <c r="M191" s="166"/>
      <c r="N191" s="174">
        <f t="shared" si="13"/>
        <v>0</v>
      </c>
      <c r="O191" s="170"/>
      <c r="P191" s="181"/>
      <c r="Q191" s="91">
        <f t="shared" si="11"/>
        <v>0</v>
      </c>
      <c r="R191" s="161" t="s">
        <v>287</v>
      </c>
    </row>
    <row r="192" spans="1:18">
      <c r="A192" s="43" t="s">
        <v>147</v>
      </c>
      <c r="B192" s="59" t="s">
        <v>91</v>
      </c>
      <c r="C192" s="46">
        <v>75</v>
      </c>
      <c r="D192" s="166">
        <v>0.58333333333333337</v>
      </c>
      <c r="E192" s="184" t="s">
        <v>444</v>
      </c>
      <c r="F192" s="166">
        <v>0.9375</v>
      </c>
      <c r="G192" s="169">
        <f t="shared" si="12"/>
        <v>8.5</v>
      </c>
      <c r="H192" s="170" t="s">
        <v>152</v>
      </c>
      <c r="I192" s="181">
        <v>3</v>
      </c>
      <c r="J192" s="169">
        <f t="shared" si="10"/>
        <v>25.5</v>
      </c>
      <c r="K192" s="166"/>
      <c r="L192" s="184" t="s">
        <v>444</v>
      </c>
      <c r="M192" s="166"/>
      <c r="N192" s="174">
        <f t="shared" si="13"/>
        <v>0</v>
      </c>
      <c r="O192" s="170"/>
      <c r="P192" s="181"/>
      <c r="Q192" s="91">
        <f t="shared" si="11"/>
        <v>0</v>
      </c>
      <c r="R192" s="161" t="s">
        <v>288</v>
      </c>
    </row>
    <row r="193" spans="1:18">
      <c r="A193" s="43" t="s">
        <v>147</v>
      </c>
      <c r="B193" s="59" t="s">
        <v>91</v>
      </c>
      <c r="C193" s="46">
        <v>76</v>
      </c>
      <c r="D193" s="166">
        <v>0.58333333333333337</v>
      </c>
      <c r="E193" s="184" t="s">
        <v>444</v>
      </c>
      <c r="F193" s="166">
        <v>0.9375</v>
      </c>
      <c r="G193" s="169">
        <f t="shared" si="12"/>
        <v>8.5</v>
      </c>
      <c r="H193" s="170" t="s">
        <v>463</v>
      </c>
      <c r="I193" s="181">
        <v>3</v>
      </c>
      <c r="J193" s="169">
        <f t="shared" si="10"/>
        <v>25.5</v>
      </c>
      <c r="K193" s="166"/>
      <c r="L193" s="184" t="s">
        <v>444</v>
      </c>
      <c r="M193" s="166"/>
      <c r="N193" s="174">
        <f t="shared" si="13"/>
        <v>0</v>
      </c>
      <c r="O193" s="170"/>
      <c r="P193" s="181"/>
      <c r="Q193" s="91">
        <f t="shared" si="11"/>
        <v>0</v>
      </c>
      <c r="R193" s="161" t="s">
        <v>287</v>
      </c>
    </row>
    <row r="194" spans="1:18">
      <c r="A194" s="43" t="s">
        <v>147</v>
      </c>
      <c r="B194" s="59" t="s">
        <v>91</v>
      </c>
      <c r="C194" s="46">
        <v>77</v>
      </c>
      <c r="D194" s="166">
        <v>0.58333333333333337</v>
      </c>
      <c r="E194" s="184" t="s">
        <v>444</v>
      </c>
      <c r="F194" s="166">
        <v>0.9375</v>
      </c>
      <c r="G194" s="169">
        <f t="shared" si="12"/>
        <v>8.5</v>
      </c>
      <c r="H194" s="170" t="s">
        <v>463</v>
      </c>
      <c r="I194" s="181">
        <v>3</v>
      </c>
      <c r="J194" s="169">
        <f t="shared" si="10"/>
        <v>25.5</v>
      </c>
      <c r="K194" s="166"/>
      <c r="L194" s="184" t="s">
        <v>444</v>
      </c>
      <c r="M194" s="166"/>
      <c r="N194" s="174">
        <f t="shared" si="13"/>
        <v>0</v>
      </c>
      <c r="O194" s="170"/>
      <c r="P194" s="181"/>
      <c r="Q194" s="91">
        <f t="shared" si="11"/>
        <v>0</v>
      </c>
      <c r="R194" s="161" t="s">
        <v>289</v>
      </c>
    </row>
    <row r="195" spans="1:18">
      <c r="A195" s="43" t="s">
        <v>147</v>
      </c>
      <c r="B195" s="59" t="s">
        <v>91</v>
      </c>
      <c r="C195" s="46">
        <v>78</v>
      </c>
      <c r="D195" s="166">
        <v>0.58333333333333337</v>
      </c>
      <c r="E195" s="184" t="s">
        <v>444</v>
      </c>
      <c r="F195" s="166">
        <v>0.9375</v>
      </c>
      <c r="G195" s="169">
        <f t="shared" si="12"/>
        <v>8.5</v>
      </c>
      <c r="H195" s="170" t="s">
        <v>463</v>
      </c>
      <c r="I195" s="181">
        <v>3</v>
      </c>
      <c r="J195" s="169">
        <f t="shared" si="10"/>
        <v>25.5</v>
      </c>
      <c r="K195" s="166"/>
      <c r="L195" s="184" t="s">
        <v>444</v>
      </c>
      <c r="M195" s="166"/>
      <c r="N195" s="174">
        <f t="shared" si="13"/>
        <v>0</v>
      </c>
      <c r="O195" s="170"/>
      <c r="P195" s="181"/>
      <c r="Q195" s="91">
        <f t="shared" si="11"/>
        <v>0</v>
      </c>
      <c r="R195" s="161" t="s">
        <v>289</v>
      </c>
    </row>
    <row r="196" spans="1:18">
      <c r="A196" s="43" t="s">
        <v>147</v>
      </c>
      <c r="B196" s="59" t="s">
        <v>91</v>
      </c>
      <c r="C196" s="46">
        <v>79</v>
      </c>
      <c r="D196" s="166">
        <v>0.58333333333333337</v>
      </c>
      <c r="E196" s="184" t="s">
        <v>444</v>
      </c>
      <c r="F196" s="166">
        <v>0.9375</v>
      </c>
      <c r="G196" s="169">
        <f t="shared" si="12"/>
        <v>8.5</v>
      </c>
      <c r="H196" s="170" t="s">
        <v>463</v>
      </c>
      <c r="I196" s="181">
        <v>3</v>
      </c>
      <c r="J196" s="169">
        <f t="shared" ref="J196:J261" si="14">G196*I196</f>
        <v>25.5</v>
      </c>
      <c r="K196" s="166"/>
      <c r="L196" s="184" t="s">
        <v>444</v>
      </c>
      <c r="M196" s="166"/>
      <c r="N196" s="174">
        <f t="shared" si="13"/>
        <v>0</v>
      </c>
      <c r="O196" s="170"/>
      <c r="P196" s="181"/>
      <c r="Q196" s="91">
        <f t="shared" ref="Q196:Q261" si="15">N196*P196</f>
        <v>0</v>
      </c>
      <c r="R196" s="161" t="s">
        <v>288</v>
      </c>
    </row>
    <row r="197" spans="1:18">
      <c r="A197" s="43" t="s">
        <v>147</v>
      </c>
      <c r="B197" s="59" t="s">
        <v>91</v>
      </c>
      <c r="C197" s="46">
        <v>80</v>
      </c>
      <c r="D197" s="166">
        <v>0.58333333333333337</v>
      </c>
      <c r="E197" s="184" t="s">
        <v>444</v>
      </c>
      <c r="F197" s="166">
        <v>0.9375</v>
      </c>
      <c r="G197" s="169">
        <f t="shared" si="12"/>
        <v>8.5</v>
      </c>
      <c r="H197" s="170" t="s">
        <v>463</v>
      </c>
      <c r="I197" s="181">
        <v>3</v>
      </c>
      <c r="J197" s="169">
        <f t="shared" si="14"/>
        <v>25.5</v>
      </c>
      <c r="K197" s="166"/>
      <c r="L197" s="184" t="s">
        <v>444</v>
      </c>
      <c r="M197" s="166"/>
      <c r="N197" s="174">
        <f t="shared" si="13"/>
        <v>0</v>
      </c>
      <c r="O197" s="170"/>
      <c r="P197" s="181"/>
      <c r="Q197" s="91">
        <f t="shared" si="15"/>
        <v>0</v>
      </c>
      <c r="R197" s="161" t="s">
        <v>290</v>
      </c>
    </row>
    <row r="198" spans="1:18">
      <c r="A198" s="43" t="s">
        <v>147</v>
      </c>
      <c r="B198" s="59" t="s">
        <v>91</v>
      </c>
      <c r="C198" s="46">
        <v>81</v>
      </c>
      <c r="D198" s="166">
        <v>0.58333333333333337</v>
      </c>
      <c r="E198" s="184" t="s">
        <v>444</v>
      </c>
      <c r="F198" s="166">
        <v>0.9375</v>
      </c>
      <c r="G198" s="169">
        <f t="shared" si="12"/>
        <v>8.5</v>
      </c>
      <c r="H198" s="170" t="s">
        <v>463</v>
      </c>
      <c r="I198" s="181">
        <v>3</v>
      </c>
      <c r="J198" s="169">
        <f t="shared" si="14"/>
        <v>25.5</v>
      </c>
      <c r="K198" s="166"/>
      <c r="L198" s="184" t="s">
        <v>444</v>
      </c>
      <c r="M198" s="166"/>
      <c r="N198" s="174">
        <f t="shared" si="13"/>
        <v>0</v>
      </c>
      <c r="O198" s="170"/>
      <c r="P198" s="181"/>
      <c r="Q198" s="91">
        <f t="shared" si="15"/>
        <v>0</v>
      </c>
      <c r="R198" s="161" t="s">
        <v>291</v>
      </c>
    </row>
    <row r="199" spans="1:18">
      <c r="A199" s="43" t="s">
        <v>147</v>
      </c>
      <c r="B199" s="59" t="s">
        <v>91</v>
      </c>
      <c r="C199" s="46">
        <v>82</v>
      </c>
      <c r="D199" s="166">
        <v>0.58333333333333337</v>
      </c>
      <c r="E199" s="184" t="s">
        <v>444</v>
      </c>
      <c r="F199" s="166">
        <v>0.9375</v>
      </c>
      <c r="G199" s="169">
        <f t="shared" si="12"/>
        <v>8.5</v>
      </c>
      <c r="H199" s="170" t="s">
        <v>156</v>
      </c>
      <c r="I199" s="181">
        <v>4</v>
      </c>
      <c r="J199" s="169">
        <f t="shared" si="14"/>
        <v>34</v>
      </c>
      <c r="K199" s="166"/>
      <c r="L199" s="184" t="s">
        <v>444</v>
      </c>
      <c r="M199" s="166"/>
      <c r="N199" s="174">
        <f t="shared" si="13"/>
        <v>0</v>
      </c>
      <c r="O199" s="170"/>
      <c r="P199" s="181"/>
      <c r="Q199" s="91">
        <f t="shared" si="15"/>
        <v>0</v>
      </c>
      <c r="R199" s="161" t="s">
        <v>292</v>
      </c>
    </row>
    <row r="200" spans="1:18">
      <c r="A200" s="43" t="s">
        <v>147</v>
      </c>
      <c r="B200" s="59" t="s">
        <v>91</v>
      </c>
      <c r="C200" s="46">
        <v>83</v>
      </c>
      <c r="D200" s="166">
        <v>0.58333333333333337</v>
      </c>
      <c r="E200" s="184" t="s">
        <v>444</v>
      </c>
      <c r="F200" s="166">
        <v>0.9375</v>
      </c>
      <c r="G200" s="169">
        <f t="shared" si="12"/>
        <v>8.5</v>
      </c>
      <c r="H200" s="170" t="s">
        <v>156</v>
      </c>
      <c r="I200" s="181">
        <v>4</v>
      </c>
      <c r="J200" s="169">
        <f t="shared" si="14"/>
        <v>34</v>
      </c>
      <c r="K200" s="166"/>
      <c r="L200" s="184" t="s">
        <v>444</v>
      </c>
      <c r="M200" s="166"/>
      <c r="N200" s="174">
        <f t="shared" si="13"/>
        <v>0</v>
      </c>
      <c r="O200" s="170"/>
      <c r="P200" s="181"/>
      <c r="Q200" s="91">
        <f t="shared" si="15"/>
        <v>0</v>
      </c>
      <c r="R200" s="161" t="s">
        <v>293</v>
      </c>
    </row>
    <row r="201" spans="1:18">
      <c r="A201" s="43" t="s">
        <v>147</v>
      </c>
      <c r="B201" s="59" t="s">
        <v>168</v>
      </c>
      <c r="C201" s="46"/>
      <c r="D201" s="166">
        <v>0.58333333333333337</v>
      </c>
      <c r="E201" s="184" t="s">
        <v>444</v>
      </c>
      <c r="F201" s="166">
        <v>0.95833333333333337</v>
      </c>
      <c r="G201" s="169">
        <f t="shared" si="12"/>
        <v>9</v>
      </c>
      <c r="H201" s="181"/>
      <c r="I201" s="181">
        <v>1</v>
      </c>
      <c r="J201" s="169">
        <f t="shared" si="14"/>
        <v>9</v>
      </c>
      <c r="K201" s="166"/>
      <c r="L201" s="184" t="s">
        <v>444</v>
      </c>
      <c r="M201" s="166"/>
      <c r="N201" s="174">
        <f t="shared" si="13"/>
        <v>0</v>
      </c>
      <c r="O201" s="181"/>
      <c r="P201" s="181"/>
      <c r="Q201" s="91">
        <f t="shared" si="15"/>
        <v>0</v>
      </c>
      <c r="R201" s="161" t="s">
        <v>294</v>
      </c>
    </row>
    <row r="202" spans="1:18">
      <c r="A202" s="43" t="s">
        <v>147</v>
      </c>
      <c r="B202" s="59" t="s">
        <v>108</v>
      </c>
      <c r="C202" s="46"/>
      <c r="D202" s="166">
        <v>0.58333333333333337</v>
      </c>
      <c r="E202" s="184" t="s">
        <v>444</v>
      </c>
      <c r="F202" s="166">
        <v>0.95833333333333337</v>
      </c>
      <c r="G202" s="169">
        <f t="shared" si="12"/>
        <v>9</v>
      </c>
      <c r="H202" s="181"/>
      <c r="I202" s="181">
        <v>2</v>
      </c>
      <c r="J202" s="169">
        <f t="shared" si="14"/>
        <v>18</v>
      </c>
      <c r="K202" s="166"/>
      <c r="L202" s="184" t="s">
        <v>444</v>
      </c>
      <c r="M202" s="166"/>
      <c r="N202" s="174">
        <f t="shared" si="13"/>
        <v>0</v>
      </c>
      <c r="O202" s="181"/>
      <c r="P202" s="181"/>
      <c r="Q202" s="91">
        <f t="shared" si="15"/>
        <v>0</v>
      </c>
      <c r="R202" s="161" t="s">
        <v>281</v>
      </c>
    </row>
    <row r="203" spans="1:18">
      <c r="A203" s="43" t="s">
        <v>447</v>
      </c>
      <c r="B203" s="59" t="s">
        <v>92</v>
      </c>
      <c r="C203" s="46">
        <v>55</v>
      </c>
      <c r="D203" s="172">
        <v>0.5625</v>
      </c>
      <c r="E203" s="184" t="s">
        <v>444</v>
      </c>
      <c r="F203" s="172">
        <v>0.9375</v>
      </c>
      <c r="G203" s="169">
        <f t="shared" si="12"/>
        <v>9</v>
      </c>
      <c r="H203" s="181" t="s">
        <v>156</v>
      </c>
      <c r="I203" s="181">
        <v>4</v>
      </c>
      <c r="J203" s="169">
        <f t="shared" si="14"/>
        <v>36</v>
      </c>
      <c r="K203" s="172"/>
      <c r="L203" s="184" t="s">
        <v>444</v>
      </c>
      <c r="M203" s="172"/>
      <c r="N203" s="174">
        <f t="shared" si="13"/>
        <v>0</v>
      </c>
      <c r="O203" s="181"/>
      <c r="P203" s="181"/>
      <c r="Q203" s="91">
        <f t="shared" si="15"/>
        <v>0</v>
      </c>
      <c r="R203" s="161" t="s">
        <v>295</v>
      </c>
    </row>
    <row r="204" spans="1:18">
      <c r="A204" s="43" t="s">
        <v>147</v>
      </c>
      <c r="B204" s="59" t="s">
        <v>92</v>
      </c>
      <c r="C204" s="46">
        <v>84</v>
      </c>
      <c r="D204" s="166">
        <v>0.58333333333333337</v>
      </c>
      <c r="E204" s="184" t="s">
        <v>444</v>
      </c>
      <c r="F204" s="166">
        <v>0.9375</v>
      </c>
      <c r="G204" s="169">
        <f t="shared" si="12"/>
        <v>8.5</v>
      </c>
      <c r="H204" s="170" t="s">
        <v>156</v>
      </c>
      <c r="I204" s="181">
        <v>4</v>
      </c>
      <c r="J204" s="169">
        <f t="shared" si="14"/>
        <v>34</v>
      </c>
      <c r="K204" s="166"/>
      <c r="L204" s="184" t="s">
        <v>444</v>
      </c>
      <c r="M204" s="166"/>
      <c r="N204" s="174">
        <f t="shared" si="13"/>
        <v>0</v>
      </c>
      <c r="O204" s="170"/>
      <c r="P204" s="181"/>
      <c r="Q204" s="91">
        <f t="shared" si="15"/>
        <v>0</v>
      </c>
      <c r="R204" s="161" t="s">
        <v>93</v>
      </c>
    </row>
    <row r="205" spans="1:18">
      <c r="A205" s="43" t="s">
        <v>147</v>
      </c>
      <c r="B205" s="59" t="s">
        <v>92</v>
      </c>
      <c r="C205" s="46">
        <v>85</v>
      </c>
      <c r="D205" s="166">
        <v>0.58333333333333337</v>
      </c>
      <c r="E205" s="184" t="s">
        <v>444</v>
      </c>
      <c r="F205" s="166">
        <v>0.9375</v>
      </c>
      <c r="G205" s="169">
        <f t="shared" si="12"/>
        <v>8.5</v>
      </c>
      <c r="H205" s="170" t="s">
        <v>462</v>
      </c>
      <c r="I205" s="181">
        <v>2</v>
      </c>
      <c r="J205" s="169">
        <f t="shared" si="14"/>
        <v>17</v>
      </c>
      <c r="K205" s="166"/>
      <c r="L205" s="184" t="s">
        <v>444</v>
      </c>
      <c r="M205" s="166"/>
      <c r="N205" s="174">
        <f t="shared" si="13"/>
        <v>0</v>
      </c>
      <c r="O205" s="170"/>
      <c r="P205" s="181"/>
      <c r="Q205" s="91">
        <f t="shared" si="15"/>
        <v>0</v>
      </c>
      <c r="R205" s="161" t="s">
        <v>296</v>
      </c>
    </row>
    <row r="206" spans="1:18">
      <c r="A206" s="43" t="s">
        <v>147</v>
      </c>
      <c r="B206" s="59" t="s">
        <v>92</v>
      </c>
      <c r="C206" s="46">
        <v>86</v>
      </c>
      <c r="D206" s="166">
        <v>0.58333333333333337</v>
      </c>
      <c r="E206" s="184" t="s">
        <v>444</v>
      </c>
      <c r="F206" s="166">
        <v>0.9375</v>
      </c>
      <c r="G206" s="169">
        <f t="shared" si="12"/>
        <v>8.5</v>
      </c>
      <c r="H206" s="170" t="s">
        <v>464</v>
      </c>
      <c r="I206" s="181">
        <v>4</v>
      </c>
      <c r="J206" s="169">
        <f t="shared" si="14"/>
        <v>34</v>
      </c>
      <c r="K206" s="166"/>
      <c r="L206" s="184" t="s">
        <v>444</v>
      </c>
      <c r="M206" s="166"/>
      <c r="N206" s="174">
        <f t="shared" si="13"/>
        <v>0</v>
      </c>
      <c r="O206" s="170"/>
      <c r="P206" s="181"/>
      <c r="Q206" s="91">
        <f t="shared" si="15"/>
        <v>0</v>
      </c>
      <c r="R206" s="161" t="s">
        <v>297</v>
      </c>
    </row>
    <row r="207" spans="1:18">
      <c r="A207" s="43" t="s">
        <v>147</v>
      </c>
      <c r="B207" s="59" t="s">
        <v>92</v>
      </c>
      <c r="C207" s="46">
        <v>87</v>
      </c>
      <c r="D207" s="166">
        <v>0.58333333333333337</v>
      </c>
      <c r="E207" s="184" t="s">
        <v>444</v>
      </c>
      <c r="F207" s="166">
        <v>0.9375</v>
      </c>
      <c r="G207" s="169">
        <f t="shared" si="12"/>
        <v>8.5</v>
      </c>
      <c r="H207" s="170" t="s">
        <v>152</v>
      </c>
      <c r="I207" s="181">
        <v>3</v>
      </c>
      <c r="J207" s="169">
        <f t="shared" si="14"/>
        <v>25.5</v>
      </c>
      <c r="K207" s="166"/>
      <c r="L207" s="184" t="s">
        <v>444</v>
      </c>
      <c r="M207" s="166"/>
      <c r="N207" s="174">
        <f t="shared" si="13"/>
        <v>0</v>
      </c>
      <c r="O207" s="170"/>
      <c r="P207" s="181"/>
      <c r="Q207" s="91">
        <f t="shared" si="15"/>
        <v>0</v>
      </c>
      <c r="R207" s="161" t="s">
        <v>94</v>
      </c>
    </row>
    <row r="208" spans="1:18">
      <c r="A208" s="43" t="s">
        <v>147</v>
      </c>
      <c r="B208" s="59" t="s">
        <v>617</v>
      </c>
      <c r="C208" s="46">
        <v>116</v>
      </c>
      <c r="D208" s="166">
        <v>0.58333333333333337</v>
      </c>
      <c r="E208" s="184"/>
      <c r="F208" s="166">
        <v>0.9375</v>
      </c>
      <c r="G208" s="169">
        <f t="shared" si="12"/>
        <v>8.5</v>
      </c>
      <c r="H208" s="170" t="s">
        <v>152</v>
      </c>
      <c r="I208" s="181">
        <v>3</v>
      </c>
      <c r="J208" s="169">
        <f t="shared" si="14"/>
        <v>25.5</v>
      </c>
      <c r="K208" s="166"/>
      <c r="L208" s="184"/>
      <c r="M208" s="166"/>
      <c r="N208" s="174">
        <f t="shared" si="13"/>
        <v>0</v>
      </c>
      <c r="O208" s="170"/>
      <c r="P208" s="181"/>
      <c r="Q208" s="91">
        <f t="shared" si="15"/>
        <v>0</v>
      </c>
      <c r="R208" s="161" t="s">
        <v>618</v>
      </c>
    </row>
    <row r="209" spans="1:18">
      <c r="A209" s="46" t="s">
        <v>175</v>
      </c>
      <c r="B209" s="59" t="s">
        <v>298</v>
      </c>
      <c r="C209" s="46"/>
      <c r="D209" s="166">
        <v>0.58333333333333337</v>
      </c>
      <c r="E209" s="184" t="s">
        <v>444</v>
      </c>
      <c r="F209" s="166">
        <v>0.95833333333333337</v>
      </c>
      <c r="G209" s="169">
        <f t="shared" si="12"/>
        <v>9</v>
      </c>
      <c r="H209" s="181"/>
      <c r="I209" s="181">
        <v>1</v>
      </c>
      <c r="J209" s="169">
        <f t="shared" si="14"/>
        <v>9</v>
      </c>
      <c r="K209" s="166"/>
      <c r="L209" s="184" t="s">
        <v>444</v>
      </c>
      <c r="M209" s="166"/>
      <c r="N209" s="174">
        <f t="shared" si="13"/>
        <v>0</v>
      </c>
      <c r="O209" s="181"/>
      <c r="P209" s="181"/>
      <c r="Q209" s="91">
        <f t="shared" si="15"/>
        <v>0</v>
      </c>
      <c r="R209" s="161" t="s">
        <v>283</v>
      </c>
    </row>
    <row r="210" spans="1:18">
      <c r="A210" s="43" t="s">
        <v>147</v>
      </c>
      <c r="B210" s="59" t="s">
        <v>168</v>
      </c>
      <c r="C210" s="46"/>
      <c r="D210" s="166">
        <v>0.58333333333333337</v>
      </c>
      <c r="E210" s="184" t="s">
        <v>444</v>
      </c>
      <c r="F210" s="166">
        <v>0.95833333333333337</v>
      </c>
      <c r="G210" s="169">
        <f t="shared" si="12"/>
        <v>9</v>
      </c>
      <c r="H210" s="181"/>
      <c r="I210" s="181">
        <v>1</v>
      </c>
      <c r="J210" s="169">
        <f t="shared" si="14"/>
        <v>9</v>
      </c>
      <c r="K210" s="166"/>
      <c r="L210" s="184" t="s">
        <v>444</v>
      </c>
      <c r="M210" s="166"/>
      <c r="N210" s="174">
        <f t="shared" si="13"/>
        <v>0</v>
      </c>
      <c r="O210" s="181"/>
      <c r="P210" s="181"/>
      <c r="Q210" s="91">
        <f t="shared" si="15"/>
        <v>0</v>
      </c>
      <c r="R210" s="161" t="s">
        <v>299</v>
      </c>
    </row>
    <row r="211" spans="1:18">
      <c r="A211" s="43" t="s">
        <v>147</v>
      </c>
      <c r="B211" s="59" t="s">
        <v>108</v>
      </c>
      <c r="C211" s="46"/>
      <c r="D211" s="166">
        <v>0.58333333333333337</v>
      </c>
      <c r="E211" s="184" t="s">
        <v>444</v>
      </c>
      <c r="F211" s="166">
        <v>0.95833333333333337</v>
      </c>
      <c r="G211" s="169">
        <f t="shared" si="12"/>
        <v>9</v>
      </c>
      <c r="H211" s="181"/>
      <c r="I211" s="181">
        <v>4</v>
      </c>
      <c r="J211" s="169">
        <f t="shared" si="14"/>
        <v>36</v>
      </c>
      <c r="K211" s="166"/>
      <c r="L211" s="184" t="s">
        <v>444</v>
      </c>
      <c r="M211" s="166"/>
      <c r="N211" s="174">
        <f t="shared" si="13"/>
        <v>0</v>
      </c>
      <c r="O211" s="181"/>
      <c r="P211" s="181"/>
      <c r="Q211" s="91">
        <f t="shared" si="15"/>
        <v>0</v>
      </c>
      <c r="R211" s="161" t="s">
        <v>281</v>
      </c>
    </row>
    <row r="212" spans="1:18">
      <c r="A212" s="43" t="s">
        <v>147</v>
      </c>
      <c r="B212" s="59" t="s">
        <v>95</v>
      </c>
      <c r="C212" s="46">
        <v>88</v>
      </c>
      <c r="D212" s="166">
        <v>0.58333333333333337</v>
      </c>
      <c r="E212" s="184" t="s">
        <v>444</v>
      </c>
      <c r="F212" s="166">
        <v>0.9375</v>
      </c>
      <c r="G212" s="169">
        <f t="shared" si="12"/>
        <v>8.5</v>
      </c>
      <c r="H212" s="170" t="s">
        <v>148</v>
      </c>
      <c r="I212" s="181">
        <v>7</v>
      </c>
      <c r="J212" s="169">
        <f t="shared" si="14"/>
        <v>59.5</v>
      </c>
      <c r="K212" s="166"/>
      <c r="L212" s="184" t="s">
        <v>444</v>
      </c>
      <c r="M212" s="166"/>
      <c r="N212" s="174">
        <f t="shared" si="13"/>
        <v>0</v>
      </c>
      <c r="O212" s="170"/>
      <c r="P212" s="181"/>
      <c r="Q212" s="91">
        <f t="shared" si="15"/>
        <v>0</v>
      </c>
      <c r="R212" s="161" t="s">
        <v>300</v>
      </c>
    </row>
    <row r="213" spans="1:18">
      <c r="A213" s="43" t="s">
        <v>147</v>
      </c>
      <c r="B213" s="59" t="s">
        <v>95</v>
      </c>
      <c r="C213" s="46">
        <v>89</v>
      </c>
      <c r="D213" s="166">
        <v>0.58333333333333337</v>
      </c>
      <c r="E213" s="184" t="s">
        <v>444</v>
      </c>
      <c r="F213" s="166">
        <v>0.9375</v>
      </c>
      <c r="G213" s="169">
        <f t="shared" si="12"/>
        <v>8.5</v>
      </c>
      <c r="H213" s="170" t="s">
        <v>166</v>
      </c>
      <c r="I213" s="181">
        <v>6</v>
      </c>
      <c r="J213" s="169">
        <f t="shared" si="14"/>
        <v>51</v>
      </c>
      <c r="K213" s="166"/>
      <c r="L213" s="184" t="s">
        <v>444</v>
      </c>
      <c r="M213" s="166"/>
      <c r="N213" s="174">
        <f t="shared" si="13"/>
        <v>0</v>
      </c>
      <c r="O213" s="170"/>
      <c r="P213" s="181"/>
      <c r="Q213" s="91">
        <f t="shared" si="15"/>
        <v>0</v>
      </c>
      <c r="R213" s="161" t="s">
        <v>301</v>
      </c>
    </row>
    <row r="214" spans="1:18">
      <c r="A214" s="43" t="s">
        <v>447</v>
      </c>
      <c r="B214" s="59" t="s">
        <v>95</v>
      </c>
      <c r="C214" s="46">
        <v>56</v>
      </c>
      <c r="D214" s="172">
        <v>0.58333333333333337</v>
      </c>
      <c r="E214" s="184" t="s">
        <v>444</v>
      </c>
      <c r="F214" s="172">
        <v>0.9375</v>
      </c>
      <c r="G214" s="169">
        <f t="shared" si="12"/>
        <v>8.5</v>
      </c>
      <c r="H214" s="181"/>
      <c r="I214" s="181">
        <v>1</v>
      </c>
      <c r="J214" s="169">
        <f t="shared" si="14"/>
        <v>8.5</v>
      </c>
      <c r="K214" s="172"/>
      <c r="L214" s="184" t="s">
        <v>444</v>
      </c>
      <c r="M214" s="172"/>
      <c r="N214" s="174">
        <f t="shared" si="13"/>
        <v>0</v>
      </c>
      <c r="O214" s="181"/>
      <c r="P214" s="181"/>
      <c r="Q214" s="91">
        <f t="shared" si="15"/>
        <v>0</v>
      </c>
      <c r="R214" s="157" t="s">
        <v>437</v>
      </c>
    </row>
    <row r="215" spans="1:18">
      <c r="A215" s="43" t="s">
        <v>447</v>
      </c>
      <c r="B215" s="59" t="s">
        <v>95</v>
      </c>
      <c r="C215" s="46">
        <v>57</v>
      </c>
      <c r="D215" s="172">
        <v>0.58333333333333337</v>
      </c>
      <c r="E215" s="184" t="s">
        <v>444</v>
      </c>
      <c r="F215" s="172">
        <v>0.9375</v>
      </c>
      <c r="G215" s="169">
        <f t="shared" si="12"/>
        <v>8.5</v>
      </c>
      <c r="H215" s="181" t="s">
        <v>156</v>
      </c>
      <c r="I215" s="181">
        <v>4</v>
      </c>
      <c r="J215" s="169">
        <f t="shared" si="14"/>
        <v>34</v>
      </c>
      <c r="K215" s="172"/>
      <c r="L215" s="184" t="s">
        <v>444</v>
      </c>
      <c r="M215" s="172"/>
      <c r="N215" s="174">
        <f t="shared" si="13"/>
        <v>0</v>
      </c>
      <c r="O215" s="181"/>
      <c r="P215" s="181"/>
      <c r="Q215" s="91">
        <f t="shared" si="15"/>
        <v>0</v>
      </c>
      <c r="R215" s="161" t="s">
        <v>295</v>
      </c>
    </row>
    <row r="216" spans="1:18">
      <c r="A216" s="43" t="s">
        <v>447</v>
      </c>
      <c r="B216" s="59" t="s">
        <v>95</v>
      </c>
      <c r="C216" s="46">
        <v>58</v>
      </c>
      <c r="D216" s="172">
        <v>0.58333333333333337</v>
      </c>
      <c r="E216" s="184" t="s">
        <v>444</v>
      </c>
      <c r="F216" s="172">
        <v>0.9375</v>
      </c>
      <c r="G216" s="169">
        <f t="shared" si="12"/>
        <v>8.5</v>
      </c>
      <c r="H216" s="181" t="s">
        <v>156</v>
      </c>
      <c r="I216" s="181">
        <v>4</v>
      </c>
      <c r="J216" s="169">
        <f t="shared" si="14"/>
        <v>34</v>
      </c>
      <c r="K216" s="172"/>
      <c r="L216" s="184" t="s">
        <v>444</v>
      </c>
      <c r="M216" s="172"/>
      <c r="N216" s="174">
        <f t="shared" si="13"/>
        <v>0</v>
      </c>
      <c r="O216" s="181"/>
      <c r="P216" s="181"/>
      <c r="Q216" s="91">
        <f t="shared" si="15"/>
        <v>0</v>
      </c>
      <c r="R216" s="161" t="s">
        <v>295</v>
      </c>
    </row>
    <row r="217" spans="1:18">
      <c r="A217" s="43" t="s">
        <v>147</v>
      </c>
      <c r="B217" s="59" t="s">
        <v>168</v>
      </c>
      <c r="C217" s="46"/>
      <c r="D217" s="166">
        <v>0.58333333333333337</v>
      </c>
      <c r="E217" s="184" t="s">
        <v>444</v>
      </c>
      <c r="F217" s="166">
        <v>0.95833333333333337</v>
      </c>
      <c r="G217" s="169">
        <f t="shared" si="12"/>
        <v>9</v>
      </c>
      <c r="H217" s="181"/>
      <c r="I217" s="181">
        <v>1</v>
      </c>
      <c r="J217" s="169">
        <f t="shared" si="14"/>
        <v>9</v>
      </c>
      <c r="K217" s="166"/>
      <c r="L217" s="184" t="s">
        <v>444</v>
      </c>
      <c r="M217" s="166"/>
      <c r="N217" s="174">
        <f t="shared" si="13"/>
        <v>0</v>
      </c>
      <c r="O217" s="181"/>
      <c r="P217" s="181"/>
      <c r="Q217" s="91">
        <f t="shared" si="15"/>
        <v>0</v>
      </c>
      <c r="R217" s="161" t="s">
        <v>302</v>
      </c>
    </row>
    <row r="218" spans="1:18">
      <c r="A218" s="43" t="s">
        <v>147</v>
      </c>
      <c r="B218" s="59" t="s">
        <v>108</v>
      </c>
      <c r="C218" s="46"/>
      <c r="D218" s="166">
        <v>0.58333333333333337</v>
      </c>
      <c r="E218" s="184" t="s">
        <v>444</v>
      </c>
      <c r="F218" s="166">
        <v>0.95833333333333337</v>
      </c>
      <c r="G218" s="169">
        <f t="shared" si="12"/>
        <v>9</v>
      </c>
      <c r="H218" s="181"/>
      <c r="I218" s="181">
        <v>2</v>
      </c>
      <c r="J218" s="169">
        <f t="shared" si="14"/>
        <v>18</v>
      </c>
      <c r="K218" s="166"/>
      <c r="L218" s="184" t="s">
        <v>444</v>
      </c>
      <c r="M218" s="166"/>
      <c r="N218" s="174">
        <f t="shared" si="13"/>
        <v>0</v>
      </c>
      <c r="O218" s="181"/>
      <c r="P218" s="181"/>
      <c r="Q218" s="91">
        <f t="shared" si="15"/>
        <v>0</v>
      </c>
      <c r="R218" s="161" t="s">
        <v>281</v>
      </c>
    </row>
    <row r="219" spans="1:18">
      <c r="A219" s="43" t="s">
        <v>147</v>
      </c>
      <c r="B219" s="59" t="s">
        <v>96</v>
      </c>
      <c r="C219" s="46">
        <v>90</v>
      </c>
      <c r="D219" s="166">
        <v>0.58333333333333337</v>
      </c>
      <c r="E219" s="184" t="s">
        <v>444</v>
      </c>
      <c r="F219" s="166">
        <v>0.9375</v>
      </c>
      <c r="G219" s="169">
        <f t="shared" si="12"/>
        <v>8.5</v>
      </c>
      <c r="H219" s="170" t="s">
        <v>464</v>
      </c>
      <c r="I219" s="181">
        <v>4</v>
      </c>
      <c r="J219" s="169">
        <f t="shared" si="14"/>
        <v>34</v>
      </c>
      <c r="K219" s="166"/>
      <c r="L219" s="184" t="s">
        <v>444</v>
      </c>
      <c r="M219" s="166"/>
      <c r="N219" s="174">
        <f t="shared" si="13"/>
        <v>0</v>
      </c>
      <c r="O219" s="170"/>
      <c r="P219" s="181"/>
      <c r="Q219" s="91">
        <f t="shared" si="15"/>
        <v>0</v>
      </c>
      <c r="R219" s="161" t="s">
        <v>303</v>
      </c>
    </row>
    <row r="220" spans="1:18">
      <c r="A220" s="43" t="s">
        <v>147</v>
      </c>
      <c r="B220" s="59" t="s">
        <v>96</v>
      </c>
      <c r="C220" s="46">
        <v>91</v>
      </c>
      <c r="D220" s="166">
        <v>0.58333333333333337</v>
      </c>
      <c r="E220" s="184" t="s">
        <v>444</v>
      </c>
      <c r="F220" s="166">
        <v>0.9375</v>
      </c>
      <c r="G220" s="169">
        <f t="shared" si="12"/>
        <v>8.5</v>
      </c>
      <c r="H220" s="170" t="s">
        <v>148</v>
      </c>
      <c r="I220" s="181">
        <v>7</v>
      </c>
      <c r="J220" s="169">
        <f t="shared" si="14"/>
        <v>59.5</v>
      </c>
      <c r="K220" s="166"/>
      <c r="L220" s="184" t="s">
        <v>444</v>
      </c>
      <c r="M220" s="166"/>
      <c r="N220" s="174">
        <f t="shared" si="13"/>
        <v>0</v>
      </c>
      <c r="O220" s="170"/>
      <c r="P220" s="181"/>
      <c r="Q220" s="91">
        <f t="shared" si="15"/>
        <v>0</v>
      </c>
      <c r="R220" s="161" t="s">
        <v>304</v>
      </c>
    </row>
    <row r="221" spans="1:18">
      <c r="A221" s="43" t="s">
        <v>447</v>
      </c>
      <c r="B221" s="59" t="s">
        <v>96</v>
      </c>
      <c r="C221" s="46">
        <v>59</v>
      </c>
      <c r="D221" s="172">
        <v>0.58333333333333337</v>
      </c>
      <c r="E221" s="184" t="s">
        <v>444</v>
      </c>
      <c r="F221" s="172">
        <v>0.9375</v>
      </c>
      <c r="G221" s="169">
        <f t="shared" si="12"/>
        <v>8.5</v>
      </c>
      <c r="H221" s="181" t="s">
        <v>152</v>
      </c>
      <c r="I221" s="181">
        <v>3</v>
      </c>
      <c r="J221" s="169">
        <f t="shared" si="14"/>
        <v>25.5</v>
      </c>
      <c r="K221" s="172"/>
      <c r="L221" s="184" t="s">
        <v>444</v>
      </c>
      <c r="M221" s="172"/>
      <c r="N221" s="174">
        <f t="shared" si="13"/>
        <v>0</v>
      </c>
      <c r="O221" s="181"/>
      <c r="P221" s="181"/>
      <c r="Q221" s="91">
        <f t="shared" si="15"/>
        <v>0</v>
      </c>
      <c r="R221" s="161" t="s">
        <v>305</v>
      </c>
    </row>
    <row r="222" spans="1:18">
      <c r="A222" s="43" t="s">
        <v>447</v>
      </c>
      <c r="B222" s="59" t="s">
        <v>96</v>
      </c>
      <c r="C222" s="46">
        <v>60</v>
      </c>
      <c r="D222" s="172">
        <v>0.58333333333333337</v>
      </c>
      <c r="E222" s="184" t="s">
        <v>444</v>
      </c>
      <c r="F222" s="172">
        <v>0.9375</v>
      </c>
      <c r="G222" s="169">
        <f t="shared" si="12"/>
        <v>8.5</v>
      </c>
      <c r="H222" s="181" t="s">
        <v>152</v>
      </c>
      <c r="I222" s="181">
        <v>3</v>
      </c>
      <c r="J222" s="169">
        <f t="shared" si="14"/>
        <v>25.5</v>
      </c>
      <c r="K222" s="172"/>
      <c r="L222" s="184" t="s">
        <v>444</v>
      </c>
      <c r="M222" s="172"/>
      <c r="N222" s="174">
        <f t="shared" si="13"/>
        <v>0</v>
      </c>
      <c r="O222" s="181"/>
      <c r="P222" s="181"/>
      <c r="Q222" s="91">
        <f t="shared" si="15"/>
        <v>0</v>
      </c>
      <c r="R222" s="161" t="s">
        <v>306</v>
      </c>
    </row>
    <row r="223" spans="1:18">
      <c r="A223" s="43" t="s">
        <v>447</v>
      </c>
      <c r="B223" s="59" t="s">
        <v>96</v>
      </c>
      <c r="C223" s="46">
        <v>61</v>
      </c>
      <c r="D223" s="172">
        <v>0.58333333333333337</v>
      </c>
      <c r="E223" s="184" t="s">
        <v>444</v>
      </c>
      <c r="F223" s="172">
        <v>0.9375</v>
      </c>
      <c r="G223" s="169">
        <f t="shared" si="12"/>
        <v>8.5</v>
      </c>
      <c r="H223" s="181" t="s">
        <v>152</v>
      </c>
      <c r="I223" s="181">
        <v>3</v>
      </c>
      <c r="J223" s="169">
        <f t="shared" si="14"/>
        <v>25.5</v>
      </c>
      <c r="K223" s="172"/>
      <c r="L223" s="184" t="s">
        <v>444</v>
      </c>
      <c r="M223" s="172"/>
      <c r="N223" s="174">
        <f t="shared" si="13"/>
        <v>0</v>
      </c>
      <c r="O223" s="181"/>
      <c r="P223" s="181"/>
      <c r="Q223" s="91">
        <f t="shared" si="15"/>
        <v>0</v>
      </c>
      <c r="R223" s="161" t="s">
        <v>307</v>
      </c>
    </row>
    <row r="224" spans="1:18">
      <c r="A224" s="43" t="s">
        <v>447</v>
      </c>
      <c r="B224" s="59" t="s">
        <v>308</v>
      </c>
      <c r="C224" s="46">
        <v>62</v>
      </c>
      <c r="D224" s="172">
        <v>0.5625</v>
      </c>
      <c r="E224" s="184" t="s">
        <v>444</v>
      </c>
      <c r="F224" s="172">
        <v>0.9375</v>
      </c>
      <c r="G224" s="169">
        <f t="shared" si="12"/>
        <v>9</v>
      </c>
      <c r="H224" s="181"/>
      <c r="I224" s="181">
        <v>1</v>
      </c>
      <c r="J224" s="169">
        <f t="shared" si="14"/>
        <v>9</v>
      </c>
      <c r="K224" s="172"/>
      <c r="L224" s="184" t="s">
        <v>444</v>
      </c>
      <c r="M224" s="172"/>
      <c r="N224" s="174">
        <f t="shared" si="13"/>
        <v>0</v>
      </c>
      <c r="O224" s="181"/>
      <c r="P224" s="181"/>
      <c r="Q224" s="91">
        <f t="shared" si="15"/>
        <v>0</v>
      </c>
      <c r="R224" s="157" t="s">
        <v>438</v>
      </c>
    </row>
    <row r="225" spans="1:18">
      <c r="A225" s="43" t="s">
        <v>447</v>
      </c>
      <c r="B225" s="59" t="s">
        <v>308</v>
      </c>
      <c r="C225" s="46">
        <v>63</v>
      </c>
      <c r="D225" s="172">
        <v>0.5625</v>
      </c>
      <c r="E225" s="184" t="s">
        <v>444</v>
      </c>
      <c r="F225" s="172">
        <v>0.9375</v>
      </c>
      <c r="G225" s="169">
        <f t="shared" si="12"/>
        <v>9</v>
      </c>
      <c r="H225" s="181" t="s">
        <v>150</v>
      </c>
      <c r="I225" s="181">
        <v>2</v>
      </c>
      <c r="J225" s="169">
        <f t="shared" si="14"/>
        <v>18</v>
      </c>
      <c r="K225" s="172"/>
      <c r="L225" s="184" t="s">
        <v>444</v>
      </c>
      <c r="M225" s="172"/>
      <c r="N225" s="174">
        <f t="shared" si="13"/>
        <v>0</v>
      </c>
      <c r="O225" s="181"/>
      <c r="P225" s="181"/>
      <c r="Q225" s="91">
        <f t="shared" si="15"/>
        <v>0</v>
      </c>
      <c r="R225" s="161" t="s">
        <v>309</v>
      </c>
    </row>
    <row r="226" spans="1:18">
      <c r="A226" s="43" t="s">
        <v>447</v>
      </c>
      <c r="B226" s="59" t="s">
        <v>308</v>
      </c>
      <c r="C226" s="46">
        <v>64</v>
      </c>
      <c r="D226" s="172">
        <v>0.5625</v>
      </c>
      <c r="E226" s="184" t="s">
        <v>444</v>
      </c>
      <c r="F226" s="172">
        <v>0.9375</v>
      </c>
      <c r="G226" s="169">
        <f t="shared" si="12"/>
        <v>9</v>
      </c>
      <c r="H226" s="181" t="s">
        <v>152</v>
      </c>
      <c r="I226" s="181">
        <v>3</v>
      </c>
      <c r="J226" s="169">
        <f t="shared" si="14"/>
        <v>27</v>
      </c>
      <c r="K226" s="172"/>
      <c r="L226" s="184" t="s">
        <v>444</v>
      </c>
      <c r="M226" s="172"/>
      <c r="N226" s="174">
        <f t="shared" si="13"/>
        <v>0</v>
      </c>
      <c r="O226" s="181"/>
      <c r="P226" s="181"/>
      <c r="Q226" s="91">
        <f t="shared" si="15"/>
        <v>0</v>
      </c>
      <c r="R226" s="161" t="s">
        <v>310</v>
      </c>
    </row>
    <row r="227" spans="1:18">
      <c r="A227" s="43" t="s">
        <v>447</v>
      </c>
      <c r="B227" s="59" t="s">
        <v>308</v>
      </c>
      <c r="C227" s="46">
        <v>65</v>
      </c>
      <c r="D227" s="172">
        <v>0.5625</v>
      </c>
      <c r="E227" s="184" t="s">
        <v>444</v>
      </c>
      <c r="F227" s="172">
        <v>0.9375</v>
      </c>
      <c r="G227" s="169">
        <f t="shared" si="12"/>
        <v>9</v>
      </c>
      <c r="H227" s="181" t="s">
        <v>150</v>
      </c>
      <c r="I227" s="181">
        <v>2</v>
      </c>
      <c r="J227" s="169">
        <f t="shared" si="14"/>
        <v>18</v>
      </c>
      <c r="K227" s="172"/>
      <c r="L227" s="184" t="s">
        <v>444</v>
      </c>
      <c r="M227" s="172"/>
      <c r="N227" s="174">
        <f t="shared" si="13"/>
        <v>0</v>
      </c>
      <c r="O227" s="181"/>
      <c r="P227" s="181"/>
      <c r="Q227" s="91">
        <f t="shared" si="15"/>
        <v>0</v>
      </c>
      <c r="R227" s="161" t="s">
        <v>460</v>
      </c>
    </row>
    <row r="228" spans="1:18">
      <c r="A228" s="43" t="s">
        <v>447</v>
      </c>
      <c r="B228" s="59" t="s">
        <v>308</v>
      </c>
      <c r="C228" s="46">
        <v>66</v>
      </c>
      <c r="D228" s="172">
        <v>0.5625</v>
      </c>
      <c r="E228" s="184" t="s">
        <v>444</v>
      </c>
      <c r="F228" s="172">
        <v>0.9375</v>
      </c>
      <c r="G228" s="169">
        <f t="shared" si="12"/>
        <v>9</v>
      </c>
      <c r="H228" s="181" t="s">
        <v>150</v>
      </c>
      <c r="I228" s="181">
        <v>2</v>
      </c>
      <c r="J228" s="169">
        <f t="shared" si="14"/>
        <v>18</v>
      </c>
      <c r="K228" s="172"/>
      <c r="L228" s="184" t="s">
        <v>444</v>
      </c>
      <c r="M228" s="172"/>
      <c r="N228" s="174">
        <f t="shared" si="13"/>
        <v>0</v>
      </c>
      <c r="O228" s="181"/>
      <c r="P228" s="181"/>
      <c r="Q228" s="91">
        <f t="shared" si="15"/>
        <v>0</v>
      </c>
      <c r="R228" s="161" t="s">
        <v>461</v>
      </c>
    </row>
    <row r="229" spans="1:18">
      <c r="A229" s="43" t="s">
        <v>147</v>
      </c>
      <c r="B229" s="59" t="s">
        <v>308</v>
      </c>
      <c r="C229" s="46">
        <v>92</v>
      </c>
      <c r="D229" s="166">
        <v>0.58333333333333337</v>
      </c>
      <c r="E229" s="184" t="s">
        <v>444</v>
      </c>
      <c r="F229" s="166">
        <v>0.9375</v>
      </c>
      <c r="G229" s="169">
        <f t="shared" si="12"/>
        <v>8.5</v>
      </c>
      <c r="H229" s="170" t="s">
        <v>462</v>
      </c>
      <c r="I229" s="181">
        <v>2</v>
      </c>
      <c r="J229" s="169">
        <f t="shared" si="14"/>
        <v>17</v>
      </c>
      <c r="K229" s="166"/>
      <c r="L229" s="184" t="s">
        <v>444</v>
      </c>
      <c r="M229" s="166"/>
      <c r="N229" s="174">
        <f t="shared" si="13"/>
        <v>0</v>
      </c>
      <c r="O229" s="170"/>
      <c r="P229" s="181"/>
      <c r="Q229" s="91">
        <f t="shared" si="15"/>
        <v>0</v>
      </c>
      <c r="R229" s="161" t="s">
        <v>311</v>
      </c>
    </row>
    <row r="230" spans="1:18">
      <c r="A230" s="43" t="s">
        <v>147</v>
      </c>
      <c r="B230" s="59" t="s">
        <v>308</v>
      </c>
      <c r="C230" s="46">
        <v>93</v>
      </c>
      <c r="D230" s="166">
        <v>0.58333333333333337</v>
      </c>
      <c r="E230" s="184" t="s">
        <v>444</v>
      </c>
      <c r="F230" s="166">
        <v>0.9375</v>
      </c>
      <c r="G230" s="169">
        <f t="shared" si="12"/>
        <v>8.5</v>
      </c>
      <c r="H230" s="170" t="s">
        <v>462</v>
      </c>
      <c r="I230" s="181">
        <v>2</v>
      </c>
      <c r="J230" s="169">
        <f t="shared" si="14"/>
        <v>17</v>
      </c>
      <c r="K230" s="166"/>
      <c r="L230" s="184" t="s">
        <v>444</v>
      </c>
      <c r="M230" s="166"/>
      <c r="N230" s="174">
        <f t="shared" si="13"/>
        <v>0</v>
      </c>
      <c r="O230" s="170"/>
      <c r="P230" s="181"/>
      <c r="Q230" s="91">
        <f t="shared" si="15"/>
        <v>0</v>
      </c>
      <c r="R230" s="161" t="s">
        <v>312</v>
      </c>
    </row>
    <row r="231" spans="1:18">
      <c r="A231" s="43" t="s">
        <v>147</v>
      </c>
      <c r="B231" s="59" t="s">
        <v>308</v>
      </c>
      <c r="C231" s="46">
        <v>94</v>
      </c>
      <c r="D231" s="166">
        <v>0.66666666666666663</v>
      </c>
      <c r="E231" s="184" t="s">
        <v>444</v>
      </c>
      <c r="F231" s="166">
        <v>0.9375</v>
      </c>
      <c r="G231" s="169">
        <f t="shared" si="12"/>
        <v>6.5000000000000009</v>
      </c>
      <c r="H231" s="170" t="s">
        <v>462</v>
      </c>
      <c r="I231" s="181">
        <v>2</v>
      </c>
      <c r="J231" s="169">
        <f t="shared" si="14"/>
        <v>13.000000000000002</v>
      </c>
      <c r="K231" s="166"/>
      <c r="L231" s="184" t="s">
        <v>444</v>
      </c>
      <c r="M231" s="166"/>
      <c r="N231" s="174">
        <f t="shared" si="13"/>
        <v>0</v>
      </c>
      <c r="O231" s="170"/>
      <c r="P231" s="181"/>
      <c r="Q231" s="91">
        <f t="shared" si="15"/>
        <v>0</v>
      </c>
      <c r="R231" s="161" t="s">
        <v>312</v>
      </c>
    </row>
    <row r="232" spans="1:18">
      <c r="A232" s="43" t="s">
        <v>147</v>
      </c>
      <c r="B232" s="59" t="s">
        <v>308</v>
      </c>
      <c r="C232" s="46">
        <v>95</v>
      </c>
      <c r="D232" s="166">
        <v>0.58333333333333337</v>
      </c>
      <c r="E232" s="184" t="s">
        <v>444</v>
      </c>
      <c r="F232" s="166">
        <v>0.9375</v>
      </c>
      <c r="G232" s="169">
        <f t="shared" ref="G232:G270" si="16">(F232-D232)*24</f>
        <v>8.5</v>
      </c>
      <c r="H232" s="170" t="s">
        <v>166</v>
      </c>
      <c r="I232" s="181">
        <v>6</v>
      </c>
      <c r="J232" s="169">
        <f t="shared" si="14"/>
        <v>51</v>
      </c>
      <c r="K232" s="166"/>
      <c r="L232" s="184" t="s">
        <v>444</v>
      </c>
      <c r="M232" s="166"/>
      <c r="N232" s="174">
        <f t="shared" ref="N232:N270" si="17">(M232-K232)*24</f>
        <v>0</v>
      </c>
      <c r="O232" s="170"/>
      <c r="P232" s="181"/>
      <c r="Q232" s="91">
        <f t="shared" si="15"/>
        <v>0</v>
      </c>
      <c r="R232" s="162" t="s">
        <v>313</v>
      </c>
    </row>
    <row r="233" spans="1:18">
      <c r="A233" s="43" t="s">
        <v>147</v>
      </c>
      <c r="B233" s="59" t="s">
        <v>308</v>
      </c>
      <c r="C233" s="46">
        <v>96</v>
      </c>
      <c r="D233" s="166">
        <v>0.58333333333333337</v>
      </c>
      <c r="E233" s="184" t="s">
        <v>444</v>
      </c>
      <c r="F233" s="166">
        <v>0.9375</v>
      </c>
      <c r="G233" s="169">
        <f t="shared" si="16"/>
        <v>8.5</v>
      </c>
      <c r="H233" s="170" t="s">
        <v>462</v>
      </c>
      <c r="I233" s="181">
        <v>2</v>
      </c>
      <c r="J233" s="169">
        <f t="shared" si="14"/>
        <v>17</v>
      </c>
      <c r="K233" s="166"/>
      <c r="L233" s="184" t="s">
        <v>444</v>
      </c>
      <c r="M233" s="166"/>
      <c r="N233" s="174">
        <f t="shared" si="17"/>
        <v>0</v>
      </c>
      <c r="O233" s="170"/>
      <c r="P233" s="181"/>
      <c r="Q233" s="91">
        <f t="shared" si="15"/>
        <v>0</v>
      </c>
      <c r="R233" s="161" t="s">
        <v>311</v>
      </c>
    </row>
    <row r="234" spans="1:18">
      <c r="A234" s="43" t="s">
        <v>147</v>
      </c>
      <c r="B234" s="59" t="s">
        <v>308</v>
      </c>
      <c r="C234" s="46">
        <v>97</v>
      </c>
      <c r="D234" s="166">
        <v>0.58333333333333337</v>
      </c>
      <c r="E234" s="184" t="s">
        <v>444</v>
      </c>
      <c r="F234" s="166">
        <v>0.9375</v>
      </c>
      <c r="G234" s="169">
        <f t="shared" si="16"/>
        <v>8.5</v>
      </c>
      <c r="H234" s="170" t="s">
        <v>463</v>
      </c>
      <c r="I234" s="181">
        <v>3</v>
      </c>
      <c r="J234" s="169">
        <f t="shared" si="14"/>
        <v>25.5</v>
      </c>
      <c r="K234" s="166"/>
      <c r="L234" s="184" t="s">
        <v>444</v>
      </c>
      <c r="M234" s="166"/>
      <c r="N234" s="174">
        <f t="shared" si="17"/>
        <v>0</v>
      </c>
      <c r="O234" s="170"/>
      <c r="P234" s="181"/>
      <c r="Q234" s="91">
        <f t="shared" si="15"/>
        <v>0</v>
      </c>
      <c r="R234" s="162" t="s">
        <v>313</v>
      </c>
    </row>
    <row r="235" spans="1:18">
      <c r="A235" s="46" t="s">
        <v>175</v>
      </c>
      <c r="B235" s="59" t="s">
        <v>314</v>
      </c>
      <c r="C235" s="46"/>
      <c r="D235" s="166">
        <v>0.58333333333333337</v>
      </c>
      <c r="E235" s="184" t="s">
        <v>444</v>
      </c>
      <c r="F235" s="166">
        <v>0.95833333333333337</v>
      </c>
      <c r="G235" s="169">
        <f t="shared" si="16"/>
        <v>9</v>
      </c>
      <c r="H235" s="181"/>
      <c r="I235" s="181">
        <v>1</v>
      </c>
      <c r="J235" s="169">
        <f t="shared" si="14"/>
        <v>9</v>
      </c>
      <c r="K235" s="166"/>
      <c r="L235" s="184" t="s">
        <v>444</v>
      </c>
      <c r="M235" s="166"/>
      <c r="N235" s="174">
        <f t="shared" si="17"/>
        <v>0</v>
      </c>
      <c r="O235" s="181"/>
      <c r="P235" s="181"/>
      <c r="Q235" s="91">
        <f t="shared" si="15"/>
        <v>0</v>
      </c>
      <c r="R235" s="161" t="s">
        <v>283</v>
      </c>
    </row>
    <row r="236" spans="1:18">
      <c r="A236" s="43" t="s">
        <v>147</v>
      </c>
      <c r="B236" s="59" t="s">
        <v>168</v>
      </c>
      <c r="C236" s="46"/>
      <c r="D236" s="166">
        <v>0.58333333333333337</v>
      </c>
      <c r="E236" s="184" t="s">
        <v>444</v>
      </c>
      <c r="F236" s="166">
        <v>0.95833333333333337</v>
      </c>
      <c r="G236" s="169">
        <f t="shared" si="16"/>
        <v>9</v>
      </c>
      <c r="H236" s="181"/>
      <c r="I236" s="181">
        <v>1</v>
      </c>
      <c r="J236" s="169">
        <f t="shared" si="14"/>
        <v>9</v>
      </c>
      <c r="K236" s="166"/>
      <c r="L236" s="184" t="s">
        <v>444</v>
      </c>
      <c r="M236" s="166"/>
      <c r="N236" s="174">
        <f t="shared" si="17"/>
        <v>0</v>
      </c>
      <c r="O236" s="181"/>
      <c r="P236" s="181"/>
      <c r="Q236" s="91">
        <f t="shared" si="15"/>
        <v>0</v>
      </c>
      <c r="R236" s="161" t="s">
        <v>315</v>
      </c>
    </row>
    <row r="237" spans="1:18">
      <c r="A237" s="43" t="s">
        <v>147</v>
      </c>
      <c r="B237" s="59" t="s">
        <v>108</v>
      </c>
      <c r="C237" s="46"/>
      <c r="D237" s="166">
        <v>0.58333333333333337</v>
      </c>
      <c r="E237" s="184" t="s">
        <v>444</v>
      </c>
      <c r="F237" s="166">
        <v>0.95833333333333337</v>
      </c>
      <c r="G237" s="169">
        <f t="shared" si="16"/>
        <v>9</v>
      </c>
      <c r="H237" s="181"/>
      <c r="I237" s="181">
        <v>2</v>
      </c>
      <c r="J237" s="169">
        <f t="shared" si="14"/>
        <v>18</v>
      </c>
      <c r="K237" s="166"/>
      <c r="L237" s="184" t="s">
        <v>444</v>
      </c>
      <c r="M237" s="166"/>
      <c r="N237" s="174">
        <f t="shared" si="17"/>
        <v>0</v>
      </c>
      <c r="O237" s="181"/>
      <c r="P237" s="181"/>
      <c r="Q237" s="91">
        <f t="shared" si="15"/>
        <v>0</v>
      </c>
      <c r="R237" s="161" t="s">
        <v>281</v>
      </c>
    </row>
    <row r="238" spans="1:18">
      <c r="A238" s="43" t="s">
        <v>147</v>
      </c>
      <c r="B238" s="59" t="s">
        <v>108</v>
      </c>
      <c r="C238" s="46"/>
      <c r="D238" s="166">
        <v>0.5625</v>
      </c>
      <c r="E238" s="184" t="s">
        <v>444</v>
      </c>
      <c r="F238" s="166">
        <v>0.9375</v>
      </c>
      <c r="G238" s="169">
        <f t="shared" si="16"/>
        <v>9</v>
      </c>
      <c r="H238" s="181"/>
      <c r="I238" s="181">
        <v>1</v>
      </c>
      <c r="J238" s="169">
        <f t="shared" si="14"/>
        <v>9</v>
      </c>
      <c r="K238" s="166"/>
      <c r="L238" s="184" t="s">
        <v>444</v>
      </c>
      <c r="M238" s="166"/>
      <c r="N238" s="174">
        <f t="shared" si="17"/>
        <v>0</v>
      </c>
      <c r="O238" s="181"/>
      <c r="P238" s="181"/>
      <c r="Q238" s="91">
        <f t="shared" si="15"/>
        <v>0</v>
      </c>
      <c r="R238" s="161" t="s">
        <v>281</v>
      </c>
    </row>
    <row r="239" spans="1:18">
      <c r="A239" s="43" t="s">
        <v>447</v>
      </c>
      <c r="B239" s="59" t="s">
        <v>316</v>
      </c>
      <c r="C239" s="46">
        <v>67</v>
      </c>
      <c r="D239" s="186">
        <v>0.79166666666666663</v>
      </c>
      <c r="E239" s="184" t="s">
        <v>444</v>
      </c>
      <c r="F239" s="186">
        <v>0.9375</v>
      </c>
      <c r="G239" s="169">
        <f t="shared" si="16"/>
        <v>3.5000000000000009</v>
      </c>
      <c r="H239" s="181" t="s">
        <v>150</v>
      </c>
      <c r="I239" s="181">
        <v>1</v>
      </c>
      <c r="J239" s="169">
        <f t="shared" si="14"/>
        <v>3.5000000000000009</v>
      </c>
      <c r="K239" s="172"/>
      <c r="L239" s="184" t="s">
        <v>444</v>
      </c>
      <c r="M239" s="172"/>
      <c r="N239" s="174">
        <f t="shared" si="17"/>
        <v>0</v>
      </c>
      <c r="O239" s="181"/>
      <c r="P239" s="181"/>
      <c r="Q239" s="91">
        <f t="shared" si="15"/>
        <v>0</v>
      </c>
      <c r="R239" s="161" t="s">
        <v>317</v>
      </c>
    </row>
    <row r="240" spans="1:18">
      <c r="A240" s="43" t="s">
        <v>447</v>
      </c>
      <c r="B240" s="59" t="s">
        <v>316</v>
      </c>
      <c r="C240" s="46">
        <v>68</v>
      </c>
      <c r="D240" s="186">
        <v>0.79166666666666663</v>
      </c>
      <c r="E240" s="184" t="s">
        <v>444</v>
      </c>
      <c r="F240" s="186">
        <v>0.9375</v>
      </c>
      <c r="G240" s="169">
        <f t="shared" si="16"/>
        <v>3.5000000000000009</v>
      </c>
      <c r="H240" s="181" t="s">
        <v>150</v>
      </c>
      <c r="I240" s="181">
        <v>1</v>
      </c>
      <c r="J240" s="169">
        <f t="shared" si="14"/>
        <v>3.5000000000000009</v>
      </c>
      <c r="K240" s="172"/>
      <c r="L240" s="184" t="s">
        <v>444</v>
      </c>
      <c r="M240" s="172"/>
      <c r="N240" s="174">
        <f t="shared" si="17"/>
        <v>0</v>
      </c>
      <c r="O240" s="181"/>
      <c r="P240" s="181"/>
      <c r="Q240" s="91">
        <f t="shared" si="15"/>
        <v>0</v>
      </c>
      <c r="R240" s="161" t="s">
        <v>318</v>
      </c>
    </row>
    <row r="241" spans="1:18">
      <c r="A241" s="43" t="s">
        <v>147</v>
      </c>
      <c r="B241" s="59" t="s">
        <v>97</v>
      </c>
      <c r="C241" s="46">
        <v>98</v>
      </c>
      <c r="D241" s="166">
        <v>0.60416666666666663</v>
      </c>
      <c r="E241" s="184" t="s">
        <v>444</v>
      </c>
      <c r="F241" s="166">
        <v>0.95833333333333337</v>
      </c>
      <c r="G241" s="169">
        <f t="shared" si="16"/>
        <v>8.5000000000000018</v>
      </c>
      <c r="H241" s="170" t="s">
        <v>464</v>
      </c>
      <c r="I241" s="181">
        <v>4</v>
      </c>
      <c r="J241" s="169">
        <f t="shared" si="14"/>
        <v>34.000000000000007</v>
      </c>
      <c r="K241" s="166"/>
      <c r="L241" s="184" t="s">
        <v>444</v>
      </c>
      <c r="M241" s="166"/>
      <c r="N241" s="174">
        <f t="shared" si="17"/>
        <v>0</v>
      </c>
      <c r="O241" s="170"/>
      <c r="P241" s="181"/>
      <c r="Q241" s="91">
        <f t="shared" si="15"/>
        <v>0</v>
      </c>
      <c r="R241" s="161" t="s">
        <v>319</v>
      </c>
    </row>
    <row r="242" spans="1:18">
      <c r="A242" s="43" t="s">
        <v>147</v>
      </c>
      <c r="B242" s="59" t="s">
        <v>97</v>
      </c>
      <c r="C242" s="46">
        <v>99</v>
      </c>
      <c r="D242" s="166">
        <v>0.60416666666666663</v>
      </c>
      <c r="E242" s="184"/>
      <c r="F242" s="166">
        <v>0.95833333333333337</v>
      </c>
      <c r="G242" s="169">
        <f t="shared" si="16"/>
        <v>8.5000000000000018</v>
      </c>
      <c r="H242" s="170" t="s">
        <v>150</v>
      </c>
      <c r="I242" s="181">
        <v>2</v>
      </c>
      <c r="J242" s="169">
        <f t="shared" si="14"/>
        <v>17.000000000000004</v>
      </c>
      <c r="K242" s="166"/>
      <c r="L242" s="184"/>
      <c r="M242" s="166"/>
      <c r="N242" s="174">
        <f t="shared" si="17"/>
        <v>0</v>
      </c>
      <c r="O242" s="170"/>
      <c r="P242" s="181"/>
      <c r="Q242" s="91">
        <f t="shared" si="15"/>
        <v>0</v>
      </c>
      <c r="R242" s="161" t="s">
        <v>320</v>
      </c>
    </row>
    <row r="243" spans="1:18">
      <c r="A243" s="43" t="s">
        <v>147</v>
      </c>
      <c r="B243" s="59" t="s">
        <v>168</v>
      </c>
      <c r="C243" s="46"/>
      <c r="D243" s="166">
        <v>0.5</v>
      </c>
      <c r="E243" s="184" t="s">
        <v>444</v>
      </c>
      <c r="F243" s="166">
        <v>0.95833333333333337</v>
      </c>
      <c r="G243" s="169">
        <f t="shared" si="16"/>
        <v>11</v>
      </c>
      <c r="H243" s="170"/>
      <c r="I243" s="181">
        <v>1</v>
      </c>
      <c r="J243" s="169">
        <f t="shared" si="14"/>
        <v>11</v>
      </c>
      <c r="K243" s="166"/>
      <c r="L243" s="184" t="s">
        <v>444</v>
      </c>
      <c r="M243" s="166"/>
      <c r="N243" s="174">
        <f t="shared" si="17"/>
        <v>0</v>
      </c>
      <c r="O243" s="170"/>
      <c r="P243" s="181"/>
      <c r="Q243" s="91">
        <f t="shared" si="15"/>
        <v>0</v>
      </c>
      <c r="R243" s="161" t="s">
        <v>512</v>
      </c>
    </row>
    <row r="244" spans="1:18">
      <c r="A244" s="43" t="s">
        <v>447</v>
      </c>
      <c r="B244" s="59" t="s">
        <v>97</v>
      </c>
      <c r="C244" s="46">
        <v>69</v>
      </c>
      <c r="D244" s="172">
        <v>0.52083333333333337</v>
      </c>
      <c r="E244" s="184" t="s">
        <v>444</v>
      </c>
      <c r="F244" s="172">
        <v>0.85416666666666663</v>
      </c>
      <c r="G244" s="169">
        <f t="shared" si="16"/>
        <v>7.9999999999999982</v>
      </c>
      <c r="H244" s="181"/>
      <c r="I244" s="181">
        <v>1</v>
      </c>
      <c r="J244" s="169">
        <f t="shared" si="14"/>
        <v>7.9999999999999982</v>
      </c>
      <c r="K244" s="172"/>
      <c r="L244" s="184" t="s">
        <v>444</v>
      </c>
      <c r="M244" s="172"/>
      <c r="N244" s="174">
        <f t="shared" si="17"/>
        <v>0</v>
      </c>
      <c r="O244" s="181"/>
      <c r="P244" s="181"/>
      <c r="Q244" s="91">
        <f t="shared" si="15"/>
        <v>0</v>
      </c>
      <c r="R244" s="157" t="s">
        <v>439</v>
      </c>
    </row>
    <row r="245" spans="1:18">
      <c r="A245" s="43" t="s">
        <v>447</v>
      </c>
      <c r="B245" s="59" t="s">
        <v>97</v>
      </c>
      <c r="C245" s="46">
        <v>70</v>
      </c>
      <c r="D245" s="172">
        <v>0.52083333333333337</v>
      </c>
      <c r="E245" s="184" t="s">
        <v>444</v>
      </c>
      <c r="F245" s="172">
        <v>0.85416666666666663</v>
      </c>
      <c r="G245" s="169">
        <f t="shared" si="16"/>
        <v>7.9999999999999982</v>
      </c>
      <c r="H245" s="181" t="s">
        <v>156</v>
      </c>
      <c r="I245" s="181">
        <v>4</v>
      </c>
      <c r="J245" s="169">
        <f t="shared" si="14"/>
        <v>31.999999999999993</v>
      </c>
      <c r="K245" s="172"/>
      <c r="L245" s="184" t="s">
        <v>444</v>
      </c>
      <c r="M245" s="172"/>
      <c r="N245" s="174">
        <f t="shared" si="17"/>
        <v>0</v>
      </c>
      <c r="O245" s="181"/>
      <c r="P245" s="181"/>
      <c r="Q245" s="91">
        <f t="shared" si="15"/>
        <v>0</v>
      </c>
      <c r="R245" s="161" t="s">
        <v>321</v>
      </c>
    </row>
    <row r="246" spans="1:18">
      <c r="A246" s="43" t="s">
        <v>147</v>
      </c>
      <c r="B246" s="59" t="s">
        <v>98</v>
      </c>
      <c r="C246" s="46">
        <v>100</v>
      </c>
      <c r="D246" s="166">
        <v>0.60416666666666663</v>
      </c>
      <c r="E246" s="184" t="s">
        <v>444</v>
      </c>
      <c r="F246" s="166">
        <v>0.875</v>
      </c>
      <c r="G246" s="169">
        <f t="shared" si="16"/>
        <v>6.5000000000000009</v>
      </c>
      <c r="H246" s="170" t="s">
        <v>166</v>
      </c>
      <c r="I246" s="181">
        <v>5</v>
      </c>
      <c r="J246" s="169">
        <f t="shared" si="14"/>
        <v>32.500000000000007</v>
      </c>
      <c r="K246" s="166"/>
      <c r="L246" s="184" t="s">
        <v>444</v>
      </c>
      <c r="M246" s="166"/>
      <c r="N246" s="174">
        <f t="shared" si="17"/>
        <v>0</v>
      </c>
      <c r="O246" s="170"/>
      <c r="P246" s="181"/>
      <c r="Q246" s="91">
        <f t="shared" si="15"/>
        <v>0</v>
      </c>
      <c r="R246" s="161" t="s">
        <v>99</v>
      </c>
    </row>
    <row r="247" spans="1:18">
      <c r="A247" s="43" t="s">
        <v>147</v>
      </c>
      <c r="B247" s="59" t="s">
        <v>98</v>
      </c>
      <c r="C247" s="46">
        <v>101</v>
      </c>
      <c r="D247" s="166">
        <v>0.625</v>
      </c>
      <c r="E247" s="184" t="s">
        <v>444</v>
      </c>
      <c r="F247" s="166">
        <v>0.875</v>
      </c>
      <c r="G247" s="169">
        <f t="shared" si="16"/>
        <v>6</v>
      </c>
      <c r="H247" s="170" t="s">
        <v>249</v>
      </c>
      <c r="I247" s="181">
        <v>6</v>
      </c>
      <c r="J247" s="169">
        <f t="shared" si="14"/>
        <v>36</v>
      </c>
      <c r="K247" s="166"/>
      <c r="L247" s="184" t="s">
        <v>444</v>
      </c>
      <c r="M247" s="166"/>
      <c r="N247" s="174">
        <f t="shared" si="17"/>
        <v>0</v>
      </c>
      <c r="O247" s="170"/>
      <c r="P247" s="181"/>
      <c r="Q247" s="91">
        <f t="shared" si="15"/>
        <v>0</v>
      </c>
      <c r="R247" s="161" t="s">
        <v>322</v>
      </c>
    </row>
    <row r="248" spans="1:18">
      <c r="A248" s="43" t="s">
        <v>147</v>
      </c>
      <c r="B248" s="59" t="s">
        <v>100</v>
      </c>
      <c r="C248" s="46">
        <v>102</v>
      </c>
      <c r="D248" s="166">
        <v>0.64583333333333337</v>
      </c>
      <c r="E248" s="184" t="s">
        <v>444</v>
      </c>
      <c r="F248" s="166">
        <v>0.9375</v>
      </c>
      <c r="G248" s="169">
        <f t="shared" si="16"/>
        <v>6.9999999999999991</v>
      </c>
      <c r="H248" s="170" t="s">
        <v>465</v>
      </c>
      <c r="I248" s="181">
        <v>7</v>
      </c>
      <c r="J248" s="169">
        <f t="shared" si="14"/>
        <v>48.999999999999993</v>
      </c>
      <c r="K248" s="166"/>
      <c r="L248" s="184" t="s">
        <v>444</v>
      </c>
      <c r="M248" s="166"/>
      <c r="N248" s="174">
        <f t="shared" si="17"/>
        <v>0</v>
      </c>
      <c r="O248" s="170"/>
      <c r="P248" s="181"/>
      <c r="Q248" s="91">
        <f t="shared" si="15"/>
        <v>0</v>
      </c>
      <c r="R248" s="161" t="s">
        <v>323</v>
      </c>
    </row>
    <row r="249" spans="1:18">
      <c r="A249" s="43" t="s">
        <v>147</v>
      </c>
      <c r="B249" s="59" t="s">
        <v>100</v>
      </c>
      <c r="C249" s="46">
        <v>103</v>
      </c>
      <c r="D249" s="166">
        <v>0.64583333333333337</v>
      </c>
      <c r="E249" s="184" t="s">
        <v>444</v>
      </c>
      <c r="F249" s="166">
        <v>0.9375</v>
      </c>
      <c r="G249" s="169">
        <f t="shared" si="16"/>
        <v>6.9999999999999991</v>
      </c>
      <c r="H249" s="170" t="s">
        <v>463</v>
      </c>
      <c r="I249" s="181">
        <v>3</v>
      </c>
      <c r="J249" s="169">
        <f t="shared" si="14"/>
        <v>20.999999999999996</v>
      </c>
      <c r="K249" s="166"/>
      <c r="L249" s="184" t="s">
        <v>444</v>
      </c>
      <c r="M249" s="166"/>
      <c r="N249" s="174">
        <f t="shared" si="17"/>
        <v>0</v>
      </c>
      <c r="O249" s="170"/>
      <c r="P249" s="181"/>
      <c r="Q249" s="91">
        <f t="shared" si="15"/>
        <v>0</v>
      </c>
      <c r="R249" s="163" t="s">
        <v>324</v>
      </c>
    </row>
    <row r="250" spans="1:18">
      <c r="A250" s="43" t="s">
        <v>147</v>
      </c>
      <c r="B250" s="59" t="s">
        <v>100</v>
      </c>
      <c r="C250" s="46">
        <v>104</v>
      </c>
      <c r="D250" s="166">
        <v>0.64583333333333337</v>
      </c>
      <c r="E250" s="184" t="s">
        <v>444</v>
      </c>
      <c r="F250" s="166">
        <v>0.9375</v>
      </c>
      <c r="G250" s="169">
        <f t="shared" si="16"/>
        <v>6.9999999999999991</v>
      </c>
      <c r="H250" s="170" t="s">
        <v>462</v>
      </c>
      <c r="I250" s="181">
        <v>2</v>
      </c>
      <c r="J250" s="169">
        <f t="shared" si="14"/>
        <v>13.999999999999998</v>
      </c>
      <c r="K250" s="166"/>
      <c r="L250" s="184" t="s">
        <v>444</v>
      </c>
      <c r="M250" s="166"/>
      <c r="N250" s="174">
        <f t="shared" si="17"/>
        <v>0</v>
      </c>
      <c r="O250" s="170"/>
      <c r="P250" s="181"/>
      <c r="Q250" s="91">
        <f t="shared" si="15"/>
        <v>0</v>
      </c>
      <c r="R250" s="161" t="s">
        <v>325</v>
      </c>
    </row>
    <row r="251" spans="1:18">
      <c r="A251" s="43" t="s">
        <v>147</v>
      </c>
      <c r="B251" s="59" t="s">
        <v>100</v>
      </c>
      <c r="C251" s="46">
        <v>105</v>
      </c>
      <c r="D251" s="166">
        <v>0.64583333333333337</v>
      </c>
      <c r="E251" s="184" t="s">
        <v>444</v>
      </c>
      <c r="F251" s="166">
        <v>0.9375</v>
      </c>
      <c r="G251" s="169">
        <f t="shared" si="16"/>
        <v>6.9999999999999991</v>
      </c>
      <c r="H251" s="170" t="s">
        <v>463</v>
      </c>
      <c r="I251" s="181">
        <v>3</v>
      </c>
      <c r="J251" s="169">
        <f t="shared" si="14"/>
        <v>20.999999999999996</v>
      </c>
      <c r="K251" s="166"/>
      <c r="L251" s="184" t="s">
        <v>444</v>
      </c>
      <c r="M251" s="166"/>
      <c r="N251" s="174">
        <f t="shared" si="17"/>
        <v>0</v>
      </c>
      <c r="O251" s="170"/>
      <c r="P251" s="181"/>
      <c r="Q251" s="91">
        <f t="shared" si="15"/>
        <v>0</v>
      </c>
      <c r="R251" s="161" t="s">
        <v>99</v>
      </c>
    </row>
    <row r="252" spans="1:18">
      <c r="A252" s="43" t="s">
        <v>147</v>
      </c>
      <c r="B252" s="59" t="s">
        <v>100</v>
      </c>
      <c r="C252" s="46">
        <v>106</v>
      </c>
      <c r="D252" s="166">
        <v>0.64583333333333337</v>
      </c>
      <c r="E252" s="184" t="s">
        <v>444</v>
      </c>
      <c r="F252" s="166">
        <v>0.9375</v>
      </c>
      <c r="G252" s="169">
        <f t="shared" si="16"/>
        <v>6.9999999999999991</v>
      </c>
      <c r="H252" s="170" t="s">
        <v>166</v>
      </c>
      <c r="I252" s="181">
        <v>6</v>
      </c>
      <c r="J252" s="169">
        <f t="shared" si="14"/>
        <v>41.999999999999993</v>
      </c>
      <c r="K252" s="166"/>
      <c r="L252" s="184" t="s">
        <v>444</v>
      </c>
      <c r="M252" s="166"/>
      <c r="N252" s="174">
        <f t="shared" si="17"/>
        <v>0</v>
      </c>
      <c r="O252" s="170"/>
      <c r="P252" s="181"/>
      <c r="Q252" s="91">
        <f t="shared" si="15"/>
        <v>0</v>
      </c>
      <c r="R252" s="161" t="s">
        <v>322</v>
      </c>
    </row>
    <row r="253" spans="1:18">
      <c r="A253" s="43" t="s">
        <v>147</v>
      </c>
      <c r="B253" s="59" t="s">
        <v>100</v>
      </c>
      <c r="C253" s="46">
        <v>107</v>
      </c>
      <c r="D253" s="166">
        <v>0.64583333333333337</v>
      </c>
      <c r="E253" s="184" t="s">
        <v>444</v>
      </c>
      <c r="F253" s="166">
        <v>0.9375</v>
      </c>
      <c r="G253" s="169">
        <f t="shared" si="16"/>
        <v>6.9999999999999991</v>
      </c>
      <c r="H253" s="170" t="s">
        <v>463</v>
      </c>
      <c r="I253" s="181">
        <v>3</v>
      </c>
      <c r="J253" s="169">
        <f t="shared" si="14"/>
        <v>20.999999999999996</v>
      </c>
      <c r="K253" s="166"/>
      <c r="L253" s="184" t="s">
        <v>444</v>
      </c>
      <c r="M253" s="166"/>
      <c r="N253" s="174">
        <f t="shared" si="17"/>
        <v>0</v>
      </c>
      <c r="O253" s="170"/>
      <c r="P253" s="181"/>
      <c r="Q253" s="91">
        <f t="shared" si="15"/>
        <v>0</v>
      </c>
      <c r="R253" s="161" t="s">
        <v>326</v>
      </c>
    </row>
    <row r="254" spans="1:18">
      <c r="A254" s="43" t="s">
        <v>147</v>
      </c>
      <c r="B254" s="59" t="s">
        <v>100</v>
      </c>
      <c r="C254" s="46">
        <v>108</v>
      </c>
      <c r="D254" s="166">
        <v>0.64583333333333337</v>
      </c>
      <c r="E254" s="184" t="s">
        <v>444</v>
      </c>
      <c r="F254" s="166">
        <v>0.9375</v>
      </c>
      <c r="G254" s="169">
        <f t="shared" si="16"/>
        <v>6.9999999999999991</v>
      </c>
      <c r="H254" s="170" t="s">
        <v>150</v>
      </c>
      <c r="I254" s="181">
        <v>2</v>
      </c>
      <c r="J254" s="169">
        <f t="shared" si="14"/>
        <v>13.999999999999998</v>
      </c>
      <c r="K254" s="166"/>
      <c r="L254" s="184" t="s">
        <v>444</v>
      </c>
      <c r="M254" s="166"/>
      <c r="N254" s="174">
        <f t="shared" si="17"/>
        <v>0</v>
      </c>
      <c r="O254" s="170"/>
      <c r="P254" s="181"/>
      <c r="Q254" s="91">
        <f t="shared" si="15"/>
        <v>0</v>
      </c>
      <c r="R254" s="161" t="s">
        <v>619</v>
      </c>
    </row>
    <row r="255" spans="1:18">
      <c r="A255" s="98" t="s">
        <v>327</v>
      </c>
      <c r="B255" s="59" t="s">
        <v>328</v>
      </c>
      <c r="C255" s="46" t="s">
        <v>98</v>
      </c>
      <c r="D255" s="166">
        <v>0.58333333333333337</v>
      </c>
      <c r="E255" s="184" t="s">
        <v>444</v>
      </c>
      <c r="F255" s="166">
        <v>0.95833333333333337</v>
      </c>
      <c r="G255" s="169">
        <f t="shared" si="16"/>
        <v>9</v>
      </c>
      <c r="H255" s="181"/>
      <c r="I255" s="181">
        <v>1</v>
      </c>
      <c r="J255" s="169">
        <f t="shared" si="14"/>
        <v>9</v>
      </c>
      <c r="K255" s="166"/>
      <c r="L255" s="184" t="s">
        <v>444</v>
      </c>
      <c r="M255" s="166"/>
      <c r="N255" s="174">
        <f t="shared" si="17"/>
        <v>0</v>
      </c>
      <c r="O255" s="181"/>
      <c r="P255" s="181"/>
      <c r="Q255" s="91">
        <f t="shared" si="15"/>
        <v>0</v>
      </c>
      <c r="R255" s="161" t="s">
        <v>283</v>
      </c>
    </row>
    <row r="256" spans="1:18">
      <c r="A256" s="43" t="s">
        <v>147</v>
      </c>
      <c r="B256" s="59" t="s">
        <v>168</v>
      </c>
      <c r="C256" s="46" t="s">
        <v>100</v>
      </c>
      <c r="D256" s="166">
        <v>0.625</v>
      </c>
      <c r="E256" s="184" t="s">
        <v>444</v>
      </c>
      <c r="F256" s="166">
        <v>0.95833333333333337</v>
      </c>
      <c r="G256" s="169">
        <f t="shared" si="16"/>
        <v>8</v>
      </c>
      <c r="H256" s="181"/>
      <c r="I256" s="181">
        <v>1</v>
      </c>
      <c r="J256" s="169">
        <f t="shared" si="14"/>
        <v>8</v>
      </c>
      <c r="K256" s="166"/>
      <c r="L256" s="184" t="s">
        <v>444</v>
      </c>
      <c r="M256" s="166"/>
      <c r="N256" s="174">
        <f t="shared" si="17"/>
        <v>0</v>
      </c>
      <c r="O256" s="181"/>
      <c r="P256" s="181"/>
      <c r="Q256" s="91">
        <f t="shared" si="15"/>
        <v>0</v>
      </c>
      <c r="R256" s="161" t="s">
        <v>329</v>
      </c>
    </row>
    <row r="257" spans="1:18">
      <c r="A257" s="43" t="s">
        <v>147</v>
      </c>
      <c r="B257" s="59" t="s">
        <v>108</v>
      </c>
      <c r="C257" s="46" t="s">
        <v>100</v>
      </c>
      <c r="D257" s="166">
        <v>0.625</v>
      </c>
      <c r="E257" s="184" t="s">
        <v>444</v>
      </c>
      <c r="F257" s="166">
        <v>0.95833333333333337</v>
      </c>
      <c r="G257" s="169">
        <f t="shared" si="16"/>
        <v>8</v>
      </c>
      <c r="H257" s="181"/>
      <c r="I257" s="181">
        <v>2</v>
      </c>
      <c r="J257" s="169">
        <f t="shared" si="14"/>
        <v>16</v>
      </c>
      <c r="K257" s="166"/>
      <c r="L257" s="184" t="s">
        <v>444</v>
      </c>
      <c r="M257" s="166"/>
      <c r="N257" s="174">
        <f t="shared" si="17"/>
        <v>0</v>
      </c>
      <c r="O257" s="181"/>
      <c r="P257" s="181"/>
      <c r="Q257" s="91">
        <f t="shared" si="15"/>
        <v>0</v>
      </c>
      <c r="R257" s="161" t="s">
        <v>330</v>
      </c>
    </row>
    <row r="258" spans="1:18">
      <c r="A258" s="43" t="s">
        <v>147</v>
      </c>
      <c r="B258" s="59" t="s">
        <v>108</v>
      </c>
      <c r="C258" s="46" t="s">
        <v>98</v>
      </c>
      <c r="D258" s="166">
        <v>0.29166666666666669</v>
      </c>
      <c r="E258" s="184" t="s">
        <v>444</v>
      </c>
      <c r="F258" s="166">
        <v>0.9375</v>
      </c>
      <c r="G258" s="169">
        <f t="shared" si="16"/>
        <v>15.499999999999998</v>
      </c>
      <c r="H258" s="181"/>
      <c r="I258" s="181">
        <v>3</v>
      </c>
      <c r="J258" s="169">
        <f t="shared" si="14"/>
        <v>46.499999999999993</v>
      </c>
      <c r="K258" s="166"/>
      <c r="L258" s="184" t="s">
        <v>444</v>
      </c>
      <c r="M258" s="166"/>
      <c r="N258" s="174">
        <f t="shared" si="17"/>
        <v>0</v>
      </c>
      <c r="O258" s="181"/>
      <c r="P258" s="181"/>
      <c r="Q258" s="91">
        <f t="shared" si="15"/>
        <v>0</v>
      </c>
      <c r="R258" s="161" t="s">
        <v>441</v>
      </c>
    </row>
    <row r="259" spans="1:18">
      <c r="A259" s="43" t="s">
        <v>147</v>
      </c>
      <c r="B259" s="59" t="s">
        <v>331</v>
      </c>
      <c r="C259" s="46">
        <v>108</v>
      </c>
      <c r="D259" s="168">
        <v>0.58333333333333337</v>
      </c>
      <c r="E259" s="171" t="s">
        <v>444</v>
      </c>
      <c r="F259" s="168">
        <v>0.875</v>
      </c>
      <c r="G259" s="169">
        <f t="shared" si="16"/>
        <v>6.9999999999999991</v>
      </c>
      <c r="H259" s="170" t="s">
        <v>156</v>
      </c>
      <c r="I259" s="181">
        <v>4</v>
      </c>
      <c r="J259" s="169">
        <f t="shared" si="14"/>
        <v>27.999999999999996</v>
      </c>
      <c r="K259" s="168"/>
      <c r="L259" s="171" t="s">
        <v>444</v>
      </c>
      <c r="M259" s="168"/>
      <c r="N259" s="174">
        <f t="shared" si="17"/>
        <v>0</v>
      </c>
      <c r="O259" s="170"/>
      <c r="P259" s="181"/>
      <c r="Q259" s="91">
        <f t="shared" si="15"/>
        <v>0</v>
      </c>
      <c r="R259" s="161" t="s">
        <v>151</v>
      </c>
    </row>
    <row r="260" spans="1:18">
      <c r="A260" s="43" t="s">
        <v>147</v>
      </c>
      <c r="B260" s="59" t="s">
        <v>332</v>
      </c>
      <c r="C260" s="46">
        <v>110</v>
      </c>
      <c r="D260" s="168">
        <v>0.58333333333333337</v>
      </c>
      <c r="E260" s="171" t="s">
        <v>444</v>
      </c>
      <c r="F260" s="168">
        <v>0.875</v>
      </c>
      <c r="G260" s="169">
        <f t="shared" si="16"/>
        <v>6.9999999999999991</v>
      </c>
      <c r="H260" s="170" t="s">
        <v>148</v>
      </c>
      <c r="I260" s="181">
        <v>7</v>
      </c>
      <c r="J260" s="169">
        <f t="shared" si="14"/>
        <v>48.999999999999993</v>
      </c>
      <c r="K260" s="168"/>
      <c r="L260" s="171" t="s">
        <v>444</v>
      </c>
      <c r="M260" s="168"/>
      <c r="N260" s="174">
        <f t="shared" si="17"/>
        <v>0</v>
      </c>
      <c r="O260" s="170"/>
      <c r="P260" s="181"/>
      <c r="Q260" s="91">
        <f t="shared" si="15"/>
        <v>0</v>
      </c>
      <c r="R260" s="161" t="s">
        <v>151</v>
      </c>
    </row>
    <row r="261" spans="1:18">
      <c r="A261" s="43" t="s">
        <v>147</v>
      </c>
      <c r="B261" s="59" t="s">
        <v>168</v>
      </c>
      <c r="C261" s="46"/>
      <c r="D261" s="168">
        <v>0.5625</v>
      </c>
      <c r="E261" s="171" t="s">
        <v>444</v>
      </c>
      <c r="F261" s="168">
        <v>0.875</v>
      </c>
      <c r="G261" s="169">
        <f t="shared" si="16"/>
        <v>7.5</v>
      </c>
      <c r="H261" s="181"/>
      <c r="I261" s="181">
        <v>1</v>
      </c>
      <c r="J261" s="169">
        <f t="shared" si="14"/>
        <v>7.5</v>
      </c>
      <c r="K261" s="168"/>
      <c r="L261" s="171" t="s">
        <v>444</v>
      </c>
      <c r="M261" s="168"/>
      <c r="N261" s="174">
        <f t="shared" si="17"/>
        <v>0</v>
      </c>
      <c r="O261" s="181"/>
      <c r="P261" s="181"/>
      <c r="Q261" s="91">
        <f t="shared" si="15"/>
        <v>0</v>
      </c>
      <c r="R261" s="161" t="s">
        <v>334</v>
      </c>
    </row>
    <row r="262" spans="1:18">
      <c r="A262" s="43" t="s">
        <v>147</v>
      </c>
      <c r="B262" s="59" t="s">
        <v>101</v>
      </c>
      <c r="C262" s="46">
        <v>109</v>
      </c>
      <c r="D262" s="168">
        <v>0.58333333333333337</v>
      </c>
      <c r="E262" s="171" t="s">
        <v>444</v>
      </c>
      <c r="F262" s="168">
        <v>0.875</v>
      </c>
      <c r="G262" s="169">
        <f t="shared" si="16"/>
        <v>6.9999999999999991</v>
      </c>
      <c r="H262" s="170" t="s">
        <v>249</v>
      </c>
      <c r="I262" s="181">
        <v>6</v>
      </c>
      <c r="J262" s="169">
        <f t="shared" ref="J262:J270" si="18">G262*I262</f>
        <v>41.999999999999993</v>
      </c>
      <c r="K262" s="168"/>
      <c r="L262" s="171" t="s">
        <v>444</v>
      </c>
      <c r="M262" s="168"/>
      <c r="N262" s="174">
        <f t="shared" si="17"/>
        <v>0</v>
      </c>
      <c r="O262" s="170"/>
      <c r="P262" s="181"/>
      <c r="Q262" s="91">
        <f t="shared" ref="Q262:Q270" si="19">N262*P262</f>
        <v>0</v>
      </c>
      <c r="R262" s="161" t="s">
        <v>151</v>
      </c>
    </row>
    <row r="263" spans="1:18">
      <c r="A263" s="43" t="s">
        <v>147</v>
      </c>
      <c r="B263" s="59" t="s">
        <v>102</v>
      </c>
      <c r="C263" s="46">
        <v>111</v>
      </c>
      <c r="D263" s="168">
        <v>0.58333333333333337</v>
      </c>
      <c r="E263" s="171" t="s">
        <v>444</v>
      </c>
      <c r="F263" s="168">
        <v>0.875</v>
      </c>
      <c r="G263" s="169">
        <f t="shared" si="16"/>
        <v>6.9999999999999991</v>
      </c>
      <c r="H263" s="170" t="s">
        <v>464</v>
      </c>
      <c r="I263" s="181">
        <v>4</v>
      </c>
      <c r="J263" s="169">
        <f t="shared" si="18"/>
        <v>27.999999999999996</v>
      </c>
      <c r="K263" s="168"/>
      <c r="L263" s="171" t="s">
        <v>444</v>
      </c>
      <c r="M263" s="168"/>
      <c r="N263" s="174">
        <f t="shared" si="17"/>
        <v>0</v>
      </c>
      <c r="O263" s="170"/>
      <c r="P263" s="181"/>
      <c r="Q263" s="91">
        <f t="shared" si="19"/>
        <v>0</v>
      </c>
      <c r="R263" s="161" t="s">
        <v>335</v>
      </c>
    </row>
    <row r="264" spans="1:18">
      <c r="A264" s="43" t="s">
        <v>147</v>
      </c>
      <c r="B264" s="59" t="s">
        <v>103</v>
      </c>
      <c r="C264" s="46">
        <v>112</v>
      </c>
      <c r="D264" s="168">
        <v>0.58333333333333337</v>
      </c>
      <c r="E264" s="171" t="s">
        <v>444</v>
      </c>
      <c r="F264" s="168">
        <v>0.875</v>
      </c>
      <c r="G264" s="169">
        <f t="shared" si="16"/>
        <v>6.9999999999999991</v>
      </c>
      <c r="H264" s="170" t="s">
        <v>148</v>
      </c>
      <c r="I264" s="181">
        <v>7</v>
      </c>
      <c r="J264" s="169">
        <f t="shared" si="18"/>
        <v>48.999999999999993</v>
      </c>
      <c r="K264" s="168"/>
      <c r="L264" s="171" t="s">
        <v>444</v>
      </c>
      <c r="M264" s="168"/>
      <c r="N264" s="174">
        <f t="shared" si="17"/>
        <v>0</v>
      </c>
      <c r="O264" s="170"/>
      <c r="P264" s="181"/>
      <c r="Q264" s="91">
        <f t="shared" si="19"/>
        <v>0</v>
      </c>
      <c r="R264" s="161" t="s">
        <v>335</v>
      </c>
    </row>
    <row r="265" spans="1:18">
      <c r="A265" s="43" t="s">
        <v>147</v>
      </c>
      <c r="B265" s="59" t="s">
        <v>168</v>
      </c>
      <c r="C265" s="46"/>
      <c r="D265" s="168">
        <v>0.5625</v>
      </c>
      <c r="E265" s="171" t="s">
        <v>444</v>
      </c>
      <c r="F265" s="168">
        <v>0.875</v>
      </c>
      <c r="G265" s="169">
        <f t="shared" si="16"/>
        <v>7.5</v>
      </c>
      <c r="H265" s="181"/>
      <c r="I265" s="181">
        <v>1</v>
      </c>
      <c r="J265" s="169">
        <f t="shared" si="18"/>
        <v>7.5</v>
      </c>
      <c r="K265" s="168"/>
      <c r="L265" s="171" t="s">
        <v>444</v>
      </c>
      <c r="M265" s="168"/>
      <c r="N265" s="174">
        <f t="shared" si="17"/>
        <v>0</v>
      </c>
      <c r="O265" s="181"/>
      <c r="P265" s="181"/>
      <c r="Q265" s="91">
        <f t="shared" si="19"/>
        <v>0</v>
      </c>
      <c r="R265" s="164" t="s">
        <v>336</v>
      </c>
    </row>
    <row r="266" spans="1:18">
      <c r="A266" s="43" t="s">
        <v>147</v>
      </c>
      <c r="B266" s="59" t="s">
        <v>104</v>
      </c>
      <c r="C266" s="46">
        <v>113</v>
      </c>
      <c r="D266" s="166">
        <v>0.58333333333333337</v>
      </c>
      <c r="E266" s="184" t="s">
        <v>444</v>
      </c>
      <c r="F266" s="166">
        <v>0.9375</v>
      </c>
      <c r="G266" s="169">
        <f t="shared" si="16"/>
        <v>8.5</v>
      </c>
      <c r="H266" s="170" t="s">
        <v>156</v>
      </c>
      <c r="I266" s="181">
        <v>5</v>
      </c>
      <c r="J266" s="169">
        <f t="shared" si="18"/>
        <v>42.5</v>
      </c>
      <c r="K266" s="166"/>
      <c r="L266" s="184" t="s">
        <v>444</v>
      </c>
      <c r="M266" s="166"/>
      <c r="N266" s="174">
        <f t="shared" si="17"/>
        <v>0</v>
      </c>
      <c r="O266" s="170"/>
      <c r="P266" s="181"/>
      <c r="Q266" s="91">
        <f t="shared" si="19"/>
        <v>0</v>
      </c>
      <c r="R266" s="164" t="s">
        <v>105</v>
      </c>
    </row>
    <row r="267" spans="1:18">
      <c r="A267" s="43" t="s">
        <v>147</v>
      </c>
      <c r="B267" s="59" t="s">
        <v>104</v>
      </c>
      <c r="C267" s="46">
        <v>114</v>
      </c>
      <c r="D267" s="166">
        <v>0.58333333333333337</v>
      </c>
      <c r="E267" s="184" t="s">
        <v>444</v>
      </c>
      <c r="F267" s="166">
        <v>0.9375</v>
      </c>
      <c r="G267" s="169">
        <f t="shared" si="16"/>
        <v>8.5</v>
      </c>
      <c r="H267" s="170" t="s">
        <v>464</v>
      </c>
      <c r="I267" s="181">
        <v>5</v>
      </c>
      <c r="J267" s="169">
        <f t="shared" si="18"/>
        <v>42.5</v>
      </c>
      <c r="K267" s="166"/>
      <c r="L267" s="184" t="s">
        <v>444</v>
      </c>
      <c r="M267" s="166"/>
      <c r="N267" s="174">
        <f t="shared" si="17"/>
        <v>0</v>
      </c>
      <c r="O267" s="170"/>
      <c r="P267" s="181"/>
      <c r="Q267" s="91">
        <f t="shared" si="19"/>
        <v>0</v>
      </c>
      <c r="R267" s="164" t="s">
        <v>335</v>
      </c>
    </row>
    <row r="268" spans="1:18">
      <c r="A268" s="43" t="s">
        <v>147</v>
      </c>
      <c r="B268" s="59" t="s">
        <v>104</v>
      </c>
      <c r="C268" s="46">
        <v>115</v>
      </c>
      <c r="D268" s="166">
        <v>0.58333333333333337</v>
      </c>
      <c r="E268" s="184" t="s">
        <v>444</v>
      </c>
      <c r="F268" s="166">
        <v>0.9375</v>
      </c>
      <c r="G268" s="169">
        <f t="shared" si="16"/>
        <v>8.5</v>
      </c>
      <c r="H268" s="170" t="s">
        <v>232</v>
      </c>
      <c r="I268" s="181">
        <v>9</v>
      </c>
      <c r="J268" s="169">
        <f t="shared" si="18"/>
        <v>76.5</v>
      </c>
      <c r="K268" s="166"/>
      <c r="L268" s="184" t="s">
        <v>444</v>
      </c>
      <c r="M268" s="166"/>
      <c r="N268" s="174">
        <f t="shared" si="17"/>
        <v>0</v>
      </c>
      <c r="O268" s="170"/>
      <c r="P268" s="181"/>
      <c r="Q268" s="91">
        <f t="shared" si="19"/>
        <v>0</v>
      </c>
      <c r="R268" s="164" t="s">
        <v>106</v>
      </c>
    </row>
    <row r="269" spans="1:18">
      <c r="A269" s="46" t="s">
        <v>175</v>
      </c>
      <c r="B269" s="59" t="s">
        <v>337</v>
      </c>
      <c r="C269" s="60"/>
      <c r="D269" s="166">
        <v>0.5625</v>
      </c>
      <c r="E269" s="184" t="s">
        <v>444</v>
      </c>
      <c r="F269" s="166">
        <v>0.9375</v>
      </c>
      <c r="G269" s="169">
        <f t="shared" si="16"/>
        <v>9</v>
      </c>
      <c r="H269" s="181"/>
      <c r="I269" s="181">
        <v>1</v>
      </c>
      <c r="J269" s="169">
        <f t="shared" si="18"/>
        <v>9</v>
      </c>
      <c r="K269" s="166"/>
      <c r="L269" s="184" t="s">
        <v>444</v>
      </c>
      <c r="M269" s="166"/>
      <c r="N269" s="174">
        <f t="shared" si="17"/>
        <v>0</v>
      </c>
      <c r="O269" s="181"/>
      <c r="P269" s="181"/>
      <c r="Q269" s="91">
        <f t="shared" si="19"/>
        <v>0</v>
      </c>
      <c r="R269" s="164" t="s">
        <v>283</v>
      </c>
    </row>
    <row r="270" spans="1:18" ht="11.5" thickBot="1">
      <c r="A270" s="47" t="s">
        <v>147</v>
      </c>
      <c r="B270" s="99" t="s">
        <v>168</v>
      </c>
      <c r="C270" s="100"/>
      <c r="D270" s="187">
        <v>0.5625</v>
      </c>
      <c r="E270" s="188" t="s">
        <v>444</v>
      </c>
      <c r="F270" s="187">
        <v>0.9375</v>
      </c>
      <c r="G270" s="189">
        <f t="shared" si="16"/>
        <v>9</v>
      </c>
      <c r="H270" s="190"/>
      <c r="I270" s="190">
        <v>1</v>
      </c>
      <c r="J270" s="189">
        <f t="shared" si="18"/>
        <v>9</v>
      </c>
      <c r="K270" s="187"/>
      <c r="L270" s="188" t="s">
        <v>444</v>
      </c>
      <c r="M270" s="187"/>
      <c r="N270" s="191">
        <f t="shared" si="17"/>
        <v>0</v>
      </c>
      <c r="O270" s="190"/>
      <c r="P270" s="190"/>
      <c r="Q270" s="112">
        <f t="shared" si="19"/>
        <v>0</v>
      </c>
      <c r="R270" s="165" t="s">
        <v>338</v>
      </c>
    </row>
    <row r="271" spans="1:18" ht="11.5" thickTop="1">
      <c r="A271" s="61"/>
      <c r="B271" s="61"/>
      <c r="C271" s="61"/>
      <c r="D271" s="116"/>
      <c r="E271" s="117"/>
      <c r="F271" s="116"/>
      <c r="G271" s="113">
        <f>SUM(G4:G270)</f>
        <v>2434</v>
      </c>
      <c r="H271" s="118"/>
      <c r="I271" s="114">
        <f>SUM(I4:I270)</f>
        <v>1259</v>
      </c>
      <c r="J271" s="115">
        <f>SUM(J4:J270)</f>
        <v>10833.5</v>
      </c>
      <c r="K271" s="192"/>
      <c r="L271" s="192"/>
      <c r="M271" s="192"/>
      <c r="N271" s="113">
        <f>SUM(N4:N270)</f>
        <v>0</v>
      </c>
      <c r="O271" s="192"/>
      <c r="P271" s="114">
        <f>SUM(P4:P270)</f>
        <v>0</v>
      </c>
      <c r="Q271" s="115">
        <f>SUM(Q4:Q270)</f>
        <v>0</v>
      </c>
      <c r="R271" s="48"/>
    </row>
    <row r="273" spans="1:18" s="79" customFormat="1" ht="22">
      <c r="A273" s="44" t="s">
        <v>143</v>
      </c>
      <c r="B273" s="74"/>
      <c r="C273" s="74"/>
      <c r="D273" s="74"/>
      <c r="E273" s="75"/>
      <c r="F273" s="74"/>
      <c r="G273" s="74"/>
      <c r="H273" s="76"/>
      <c r="I273" s="45" t="s">
        <v>339</v>
      </c>
      <c r="J273" s="45" t="s">
        <v>340</v>
      </c>
      <c r="K273" s="78"/>
      <c r="L273" s="78"/>
      <c r="M273" s="77"/>
      <c r="N273" s="74"/>
      <c r="O273" s="76"/>
      <c r="P273" s="58" t="s">
        <v>339</v>
      </c>
      <c r="Q273" s="66" t="s">
        <v>340</v>
      </c>
      <c r="R273" s="70"/>
    </row>
    <row r="274" spans="1:18">
      <c r="A274" s="43" t="s">
        <v>218</v>
      </c>
      <c r="B274" s="74"/>
      <c r="C274" s="74"/>
      <c r="D274" s="74"/>
      <c r="E274" s="75"/>
      <c r="F274" s="74"/>
      <c r="G274" s="74"/>
      <c r="H274" s="74"/>
      <c r="I274" s="49">
        <f t="shared" ref="I274:I281" si="20">SUMIFS($I$4:$I$270,$A$4:$A$270,A274)</f>
        <v>1</v>
      </c>
      <c r="J274" s="62">
        <f>SUMIFS($J$4:$J$270,$A$4:$A$270,A274)</f>
        <v>17</v>
      </c>
      <c r="K274" s="75"/>
      <c r="L274" s="75"/>
      <c r="M274" s="74"/>
      <c r="N274" s="74"/>
      <c r="O274" s="74"/>
      <c r="P274" s="49">
        <f t="shared" ref="P274:P281" si="21">SUMIFS($P$4:$P$270,$A$4:$A$270,A274)</f>
        <v>0</v>
      </c>
      <c r="Q274" s="62">
        <f t="shared" ref="Q274:Q281" si="22">SUMIFS($Q$4:$Q$270,$A$4:$A$270,A274)</f>
        <v>0</v>
      </c>
    </row>
    <row r="275" spans="1:18">
      <c r="A275" s="43" t="s">
        <v>221</v>
      </c>
      <c r="B275" s="74"/>
      <c r="C275" s="74"/>
      <c r="D275" s="74"/>
      <c r="E275" s="75"/>
      <c r="F275" s="74"/>
      <c r="G275" s="74"/>
      <c r="H275" s="74"/>
      <c r="I275" s="49">
        <f t="shared" si="20"/>
        <v>2</v>
      </c>
      <c r="J275" s="62">
        <f>SUMIFS($J$4:$J$270,$A$4:$A$270,A275)</f>
        <v>34</v>
      </c>
      <c r="K275" s="75"/>
      <c r="L275" s="75"/>
      <c r="M275" s="74"/>
      <c r="N275" s="74"/>
      <c r="O275" s="74"/>
      <c r="P275" s="49">
        <f t="shared" si="21"/>
        <v>0</v>
      </c>
      <c r="Q275" s="62">
        <f t="shared" si="22"/>
        <v>0</v>
      </c>
    </row>
    <row r="276" spans="1:18" ht="22">
      <c r="A276" s="43" t="s">
        <v>327</v>
      </c>
      <c r="B276" s="74"/>
      <c r="C276" s="74"/>
      <c r="D276" s="74"/>
      <c r="E276" s="75"/>
      <c r="F276" s="74"/>
      <c r="G276" s="74"/>
      <c r="H276" s="74"/>
      <c r="I276" s="49">
        <f t="shared" si="20"/>
        <v>1</v>
      </c>
      <c r="J276" s="62">
        <f>SUMIFS($J$4:$J$270,$A$4:$A$270,A276)</f>
        <v>9</v>
      </c>
      <c r="K276" s="75"/>
      <c r="L276" s="75"/>
      <c r="M276" s="74"/>
      <c r="N276" s="74"/>
      <c r="O276" s="74"/>
      <c r="P276" s="49">
        <f t="shared" si="21"/>
        <v>0</v>
      </c>
      <c r="Q276" s="62">
        <f t="shared" si="22"/>
        <v>0</v>
      </c>
    </row>
    <row r="277" spans="1:18">
      <c r="A277" s="46" t="s">
        <v>175</v>
      </c>
      <c r="B277" s="74"/>
      <c r="C277" s="74"/>
      <c r="D277" s="74"/>
      <c r="E277" s="75"/>
      <c r="F277" s="74"/>
      <c r="G277" s="74"/>
      <c r="H277" s="74"/>
      <c r="I277" s="49">
        <f t="shared" si="20"/>
        <v>11</v>
      </c>
      <c r="J277" s="62">
        <f>SUMIFS($J$4:$J$270,$A$4:$A$270,A277)</f>
        <v>142</v>
      </c>
      <c r="K277" s="75"/>
      <c r="L277" s="75"/>
      <c r="M277" s="74"/>
      <c r="N277" s="74"/>
      <c r="O277" s="74"/>
      <c r="P277" s="49">
        <f t="shared" si="21"/>
        <v>0</v>
      </c>
      <c r="Q277" s="62">
        <f t="shared" si="22"/>
        <v>0</v>
      </c>
    </row>
    <row r="278" spans="1:18">
      <c r="A278" s="43" t="s">
        <v>147</v>
      </c>
      <c r="B278" s="74"/>
      <c r="C278" s="74"/>
      <c r="D278" s="74"/>
      <c r="E278" s="75"/>
      <c r="F278" s="74"/>
      <c r="G278" s="74"/>
      <c r="H278" s="74"/>
      <c r="I278" s="49">
        <f t="shared" si="20"/>
        <v>652</v>
      </c>
      <c r="J278" s="62">
        <f>SUMIFS($J$4:$J$270,$A$4:$A$270,A278)</f>
        <v>6017.5</v>
      </c>
      <c r="K278" s="75"/>
      <c r="L278" s="75"/>
      <c r="M278" s="74"/>
      <c r="N278" s="74"/>
      <c r="O278" s="74"/>
      <c r="P278" s="49">
        <f t="shared" si="21"/>
        <v>0</v>
      </c>
      <c r="Q278" s="62">
        <f t="shared" si="22"/>
        <v>0</v>
      </c>
    </row>
    <row r="279" spans="1:18">
      <c r="A279" s="43" t="s">
        <v>44</v>
      </c>
      <c r="B279" s="74"/>
      <c r="C279" s="74"/>
      <c r="D279" s="74"/>
      <c r="E279" s="75"/>
      <c r="F279" s="74"/>
      <c r="G279" s="74"/>
      <c r="H279" s="74"/>
      <c r="I279" s="49">
        <f t="shared" si="20"/>
        <v>4</v>
      </c>
      <c r="J279" s="62">
        <f t="shared" ref="J274:J281" si="23">SUMIFS($J$4:$J$270,$A$4:$A$270,A279)</f>
        <v>62</v>
      </c>
      <c r="K279" s="75"/>
      <c r="L279" s="75"/>
      <c r="M279" s="74"/>
      <c r="N279" s="74"/>
      <c r="O279" s="74"/>
      <c r="P279" s="49">
        <f t="shared" si="21"/>
        <v>0</v>
      </c>
      <c r="Q279" s="62">
        <f t="shared" si="22"/>
        <v>0</v>
      </c>
    </row>
    <row r="280" spans="1:18">
      <c r="A280" s="43" t="s">
        <v>45</v>
      </c>
      <c r="B280" s="74"/>
      <c r="C280" s="74"/>
      <c r="D280" s="74"/>
      <c r="E280" s="75"/>
      <c r="F280" s="74"/>
      <c r="G280" s="74"/>
      <c r="H280" s="74"/>
      <c r="I280" s="49">
        <f t="shared" si="20"/>
        <v>15</v>
      </c>
      <c r="J280" s="62">
        <f>SUMIFS($J$4:$J$270,$A$4:$A$270,A280)</f>
        <v>119</v>
      </c>
      <c r="K280" s="75"/>
      <c r="L280" s="75"/>
      <c r="M280" s="74"/>
      <c r="N280" s="74"/>
      <c r="O280" s="74"/>
      <c r="P280" s="49">
        <f t="shared" si="21"/>
        <v>0</v>
      </c>
      <c r="Q280" s="62">
        <f t="shared" si="22"/>
        <v>0</v>
      </c>
    </row>
    <row r="281" spans="1:18" ht="11.5" thickBot="1">
      <c r="A281" s="47" t="s">
        <v>446</v>
      </c>
      <c r="B281" s="80"/>
      <c r="C281" s="80"/>
      <c r="D281" s="80"/>
      <c r="E281" s="81"/>
      <c r="F281" s="80"/>
      <c r="G281" s="80"/>
      <c r="H281" s="80"/>
      <c r="I281" s="50">
        <f t="shared" si="20"/>
        <v>573</v>
      </c>
      <c r="J281" s="63">
        <f>SUMIFS($J$4:$J$270,$A$4:$A$270,A281)</f>
        <v>4433</v>
      </c>
      <c r="K281" s="81"/>
      <c r="L281" s="81"/>
      <c r="M281" s="80"/>
      <c r="N281" s="80"/>
      <c r="O281" s="80"/>
      <c r="P281" s="50">
        <f t="shared" si="21"/>
        <v>0</v>
      </c>
      <c r="Q281" s="63">
        <f t="shared" si="22"/>
        <v>0</v>
      </c>
    </row>
    <row r="282" spans="1:18" ht="11.5" thickTop="1">
      <c r="A282" s="51" t="s">
        <v>341</v>
      </c>
      <c r="B282" s="82"/>
      <c r="C282" s="82"/>
      <c r="D282" s="82"/>
      <c r="E282" s="83"/>
      <c r="F282" s="82"/>
      <c r="G282" s="82"/>
      <c r="H282" s="82"/>
      <c r="I282" s="52">
        <f>SUM(I274:I281)</f>
        <v>1259</v>
      </c>
      <c r="J282" s="64">
        <f>SUM(J274:J281)</f>
        <v>10833.5</v>
      </c>
      <c r="K282" s="83"/>
      <c r="L282" s="83"/>
      <c r="M282" s="82"/>
      <c r="N282" s="82"/>
      <c r="O282" s="82"/>
      <c r="P282" s="52">
        <f>SUM(P274:P281)</f>
        <v>0</v>
      </c>
      <c r="Q282" s="64">
        <f>SUM(Q274:Q281)</f>
        <v>0</v>
      </c>
    </row>
    <row r="283" spans="1:18" ht="13">
      <c r="A283" s="79"/>
    </row>
    <row r="284" spans="1:18" ht="13">
      <c r="A284" s="79"/>
    </row>
    <row r="285" spans="1:18" ht="13">
      <c r="A285" s="79"/>
    </row>
    <row r="286" spans="1:18" ht="13">
      <c r="A286" s="79"/>
    </row>
    <row r="287" spans="1:18" ht="13">
      <c r="A287" s="79"/>
    </row>
    <row r="288" spans="1:18" ht="13">
      <c r="A288" s="79"/>
    </row>
    <row r="289" spans="1:1" ht="13">
      <c r="A289" s="79"/>
    </row>
    <row r="290" spans="1:1" ht="13">
      <c r="A290" s="79"/>
    </row>
    <row r="291" spans="1:1" ht="13">
      <c r="A291" s="79"/>
    </row>
    <row r="292" spans="1:1" ht="13">
      <c r="A292" s="79"/>
    </row>
    <row r="293" spans="1:1" ht="13">
      <c r="A293" s="79"/>
    </row>
    <row r="294" spans="1:1" ht="13">
      <c r="A294" s="79"/>
    </row>
    <row r="295" spans="1:1" ht="13">
      <c r="A295" s="79"/>
    </row>
    <row r="296" spans="1:1" ht="13">
      <c r="A296" s="79"/>
    </row>
    <row r="297" spans="1:1" ht="13">
      <c r="A297" s="79"/>
    </row>
    <row r="298" spans="1:1" ht="13">
      <c r="A298" s="79"/>
    </row>
    <row r="299" spans="1:1" ht="13">
      <c r="A299" s="79"/>
    </row>
    <row r="300" spans="1:1" ht="13">
      <c r="A300" s="79"/>
    </row>
    <row r="301" spans="1:1" ht="13">
      <c r="A301" s="79"/>
    </row>
    <row r="302" spans="1:1" ht="13">
      <c r="A302" s="79"/>
    </row>
    <row r="303" spans="1:1" ht="13">
      <c r="A303" s="79"/>
    </row>
    <row r="304" spans="1:1" ht="13">
      <c r="A304" s="79"/>
    </row>
    <row r="305" spans="1:1" ht="13">
      <c r="A305" s="79"/>
    </row>
    <row r="306" spans="1:1" ht="13">
      <c r="A306" s="79"/>
    </row>
    <row r="307" spans="1:1" ht="13">
      <c r="A307" s="79"/>
    </row>
    <row r="308" spans="1:1" ht="13">
      <c r="A308" s="79"/>
    </row>
    <row r="309" spans="1:1" ht="13">
      <c r="A309" s="79"/>
    </row>
    <row r="310" spans="1:1" ht="13">
      <c r="A310" s="79"/>
    </row>
    <row r="311" spans="1:1" ht="13">
      <c r="A311" s="79"/>
    </row>
    <row r="312" spans="1:1" ht="13">
      <c r="A312" s="79"/>
    </row>
    <row r="313" spans="1:1" ht="13">
      <c r="A313" s="79"/>
    </row>
    <row r="314" spans="1:1" ht="13">
      <c r="A314" s="79"/>
    </row>
    <row r="315" spans="1:1" ht="13">
      <c r="A315" s="79"/>
    </row>
    <row r="316" spans="1:1" ht="13">
      <c r="A316" s="79"/>
    </row>
    <row r="317" spans="1:1" ht="13">
      <c r="A317" s="79"/>
    </row>
    <row r="318" spans="1:1" ht="13">
      <c r="A318" s="79"/>
    </row>
    <row r="319" spans="1:1" ht="13">
      <c r="A319" s="79"/>
    </row>
    <row r="320" spans="1:1" ht="13">
      <c r="A320" s="79"/>
    </row>
    <row r="321" spans="1:1" ht="13">
      <c r="A321" s="79"/>
    </row>
    <row r="322" spans="1:1" ht="13">
      <c r="A322" s="79"/>
    </row>
    <row r="323" spans="1:1" ht="13">
      <c r="A323" s="79"/>
    </row>
    <row r="324" spans="1:1" ht="13">
      <c r="A324" s="79"/>
    </row>
    <row r="325" spans="1:1" ht="13">
      <c r="A325" s="79"/>
    </row>
    <row r="326" spans="1:1" ht="13">
      <c r="A326" s="79"/>
    </row>
    <row r="327" spans="1:1" ht="13">
      <c r="A327" s="79"/>
    </row>
    <row r="328" spans="1:1" ht="13">
      <c r="A328" s="79"/>
    </row>
    <row r="329" spans="1:1" ht="13">
      <c r="A329" s="79"/>
    </row>
    <row r="330" spans="1:1" ht="13">
      <c r="A330" s="79"/>
    </row>
    <row r="331" spans="1:1" ht="13">
      <c r="A331" s="79"/>
    </row>
    <row r="332" spans="1:1" ht="13">
      <c r="A332" s="79"/>
    </row>
    <row r="333" spans="1:1" ht="13">
      <c r="A333" s="79"/>
    </row>
    <row r="334" spans="1:1" ht="13">
      <c r="A334" s="79"/>
    </row>
    <row r="335" spans="1:1" ht="13">
      <c r="A335" s="79"/>
    </row>
    <row r="336" spans="1:1" ht="13">
      <c r="A336" s="79"/>
    </row>
    <row r="337" spans="1:1" ht="13">
      <c r="A337" s="79"/>
    </row>
    <row r="338" spans="1:1" ht="13">
      <c r="A338" s="79"/>
    </row>
    <row r="339" spans="1:1" ht="13">
      <c r="A339" s="79"/>
    </row>
    <row r="340" spans="1:1" ht="13">
      <c r="A340" s="79"/>
    </row>
    <row r="341" spans="1:1" ht="13">
      <c r="A341" s="79"/>
    </row>
    <row r="342" spans="1:1" ht="13">
      <c r="A342" s="79"/>
    </row>
    <row r="343" spans="1:1" ht="13">
      <c r="A343" s="79"/>
    </row>
    <row r="344" spans="1:1" ht="13">
      <c r="A344" s="79"/>
    </row>
    <row r="345" spans="1:1" ht="13">
      <c r="A345" s="79"/>
    </row>
    <row r="346" spans="1:1" ht="13">
      <c r="A346" s="79"/>
    </row>
    <row r="347" spans="1:1" ht="13">
      <c r="A347" s="79"/>
    </row>
    <row r="348" spans="1:1" ht="13">
      <c r="A348" s="79"/>
    </row>
    <row r="349" spans="1:1" ht="13">
      <c r="A349" s="79"/>
    </row>
    <row r="350" spans="1:1" ht="13">
      <c r="A350" s="79"/>
    </row>
    <row r="351" spans="1:1" ht="13">
      <c r="A351" s="79"/>
    </row>
    <row r="352" spans="1:1" ht="13">
      <c r="A352" s="79"/>
    </row>
    <row r="353" spans="1:1" ht="13">
      <c r="A353" s="79"/>
    </row>
    <row r="354" spans="1:1" ht="13">
      <c r="A354" s="79"/>
    </row>
    <row r="355" spans="1:1" ht="13">
      <c r="A355" s="79"/>
    </row>
    <row r="356" spans="1:1" ht="13">
      <c r="A356" s="79"/>
    </row>
    <row r="357" spans="1:1" ht="13">
      <c r="A357" s="79"/>
    </row>
    <row r="358" spans="1:1" ht="13">
      <c r="A358" s="79"/>
    </row>
    <row r="359" spans="1:1" ht="13">
      <c r="A359" s="79"/>
    </row>
    <row r="360" spans="1:1" ht="13">
      <c r="A360" s="79"/>
    </row>
    <row r="361" spans="1:1" ht="13">
      <c r="A361" s="79"/>
    </row>
    <row r="362" spans="1:1" ht="13">
      <c r="A362" s="79"/>
    </row>
    <row r="363" spans="1:1" ht="13">
      <c r="A363" s="79"/>
    </row>
    <row r="364" spans="1:1" ht="13">
      <c r="A364" s="79"/>
    </row>
    <row r="365" spans="1:1" ht="13">
      <c r="A365" s="79"/>
    </row>
    <row r="366" spans="1:1" ht="13">
      <c r="A366" s="79"/>
    </row>
    <row r="367" spans="1:1" ht="13">
      <c r="A367" s="79"/>
    </row>
    <row r="368" spans="1:1" ht="13">
      <c r="A368" s="79"/>
    </row>
    <row r="369" spans="1:1" ht="13">
      <c r="A369" s="79"/>
    </row>
    <row r="370" spans="1:1" ht="13">
      <c r="A370" s="79"/>
    </row>
    <row r="371" spans="1:1" ht="13">
      <c r="A371" s="79"/>
    </row>
    <row r="372" spans="1:1" ht="13">
      <c r="A372" s="79"/>
    </row>
    <row r="373" spans="1:1" ht="13">
      <c r="A373" s="79"/>
    </row>
    <row r="374" spans="1:1" ht="13">
      <c r="A374" s="79"/>
    </row>
    <row r="375" spans="1:1" ht="13">
      <c r="A375" s="79"/>
    </row>
    <row r="376" spans="1:1" ht="13">
      <c r="A376" s="79"/>
    </row>
    <row r="377" spans="1:1" ht="13">
      <c r="A377" s="79"/>
    </row>
    <row r="378" spans="1:1" ht="13">
      <c r="A378" s="79"/>
    </row>
    <row r="379" spans="1:1" ht="13">
      <c r="A379" s="79"/>
    </row>
    <row r="380" spans="1:1" ht="13">
      <c r="A380" s="79"/>
    </row>
    <row r="381" spans="1:1" ht="13">
      <c r="A381" s="79"/>
    </row>
    <row r="382" spans="1:1" ht="13">
      <c r="A382" s="79"/>
    </row>
    <row r="383" spans="1:1" ht="13">
      <c r="A383" s="79"/>
    </row>
    <row r="384" spans="1:1" ht="13">
      <c r="A384" s="79"/>
    </row>
    <row r="385" spans="1:1" ht="13">
      <c r="A385" s="79"/>
    </row>
    <row r="386" spans="1:1" ht="13">
      <c r="A386" s="79"/>
    </row>
    <row r="387" spans="1:1" ht="13">
      <c r="A387" s="79"/>
    </row>
    <row r="388" spans="1:1" ht="13">
      <c r="A388" s="79"/>
    </row>
    <row r="389" spans="1:1" ht="13">
      <c r="A389" s="79"/>
    </row>
    <row r="390" spans="1:1" ht="13">
      <c r="A390" s="79"/>
    </row>
    <row r="391" spans="1:1" ht="13">
      <c r="A391" s="79"/>
    </row>
    <row r="392" spans="1:1" ht="13">
      <c r="A392" s="79"/>
    </row>
    <row r="393" spans="1:1" ht="13">
      <c r="A393" s="79"/>
    </row>
    <row r="394" spans="1:1" ht="13">
      <c r="A394" s="79"/>
    </row>
    <row r="395" spans="1:1" ht="13">
      <c r="A395" s="79"/>
    </row>
    <row r="396" spans="1:1" ht="13">
      <c r="A396" s="79"/>
    </row>
    <row r="397" spans="1:1" ht="13">
      <c r="A397" s="79"/>
    </row>
    <row r="398" spans="1:1" ht="13">
      <c r="A398" s="79"/>
    </row>
    <row r="399" spans="1:1" ht="13">
      <c r="A399" s="79"/>
    </row>
    <row r="400" spans="1:1" ht="13">
      <c r="A400" s="79"/>
    </row>
    <row r="401" spans="1:1" ht="13">
      <c r="A401" s="79"/>
    </row>
    <row r="402" spans="1:1" ht="13">
      <c r="A402" s="79"/>
    </row>
    <row r="403" spans="1:1" ht="13">
      <c r="A403" s="79"/>
    </row>
    <row r="404" spans="1:1" ht="13">
      <c r="A404" s="79"/>
    </row>
    <row r="405" spans="1:1" ht="13">
      <c r="A405" s="79"/>
    </row>
    <row r="406" spans="1:1" ht="13">
      <c r="A406" s="79"/>
    </row>
    <row r="407" spans="1:1" ht="13">
      <c r="A407" s="79"/>
    </row>
    <row r="408" spans="1:1" ht="13">
      <c r="A408" s="79"/>
    </row>
    <row r="409" spans="1:1" ht="13">
      <c r="A409" s="79"/>
    </row>
    <row r="410" spans="1:1" ht="13">
      <c r="A410" s="79"/>
    </row>
    <row r="411" spans="1:1" ht="13">
      <c r="A411" s="79"/>
    </row>
    <row r="412" spans="1:1" ht="13">
      <c r="A412" s="79"/>
    </row>
    <row r="413" spans="1:1" ht="13">
      <c r="A413" s="79"/>
    </row>
    <row r="414" spans="1:1" ht="13">
      <c r="A414" s="79"/>
    </row>
    <row r="415" spans="1:1" ht="13">
      <c r="A415" s="79"/>
    </row>
    <row r="416" spans="1:1" ht="13">
      <c r="A416" s="79"/>
    </row>
    <row r="417" spans="1:1" ht="13">
      <c r="A417" s="79"/>
    </row>
    <row r="418" spans="1:1" ht="13">
      <c r="A418" s="79"/>
    </row>
    <row r="419" spans="1:1" ht="13">
      <c r="A419" s="79"/>
    </row>
    <row r="420" spans="1:1" ht="13">
      <c r="A420" s="79"/>
    </row>
    <row r="421" spans="1:1" ht="13">
      <c r="A421" s="79"/>
    </row>
    <row r="422" spans="1:1" ht="13">
      <c r="A422" s="79"/>
    </row>
    <row r="423" spans="1:1" ht="13">
      <c r="A423" s="79"/>
    </row>
    <row r="424" spans="1:1" ht="13">
      <c r="A424" s="79"/>
    </row>
    <row r="425" spans="1:1" ht="13">
      <c r="A425" s="79"/>
    </row>
    <row r="426" spans="1:1" ht="13">
      <c r="A426" s="79"/>
    </row>
    <row r="427" spans="1:1" ht="13">
      <c r="A427" s="79"/>
    </row>
    <row r="428" spans="1:1" ht="13">
      <c r="A428" s="79"/>
    </row>
    <row r="429" spans="1:1" ht="13">
      <c r="A429" s="79"/>
    </row>
    <row r="430" spans="1:1" ht="13">
      <c r="A430" s="79"/>
    </row>
    <row r="431" spans="1:1" ht="13">
      <c r="A431" s="79"/>
    </row>
    <row r="432" spans="1:1" ht="13">
      <c r="A432" s="79"/>
    </row>
    <row r="433" spans="1:1" ht="13">
      <c r="A433" s="79"/>
    </row>
    <row r="434" spans="1:1" ht="13">
      <c r="A434" s="79"/>
    </row>
    <row r="435" spans="1:1" ht="13">
      <c r="A435" s="79"/>
    </row>
    <row r="436" spans="1:1" ht="13">
      <c r="A436" s="79"/>
    </row>
    <row r="437" spans="1:1" ht="13">
      <c r="A437" s="79"/>
    </row>
    <row r="438" spans="1:1" ht="13">
      <c r="A438" s="79"/>
    </row>
    <row r="439" spans="1:1" ht="13">
      <c r="A439" s="79"/>
    </row>
    <row r="440" spans="1:1" ht="13">
      <c r="A440" s="79"/>
    </row>
    <row r="441" spans="1:1" ht="13">
      <c r="A441" s="79"/>
    </row>
    <row r="442" spans="1:1" ht="13">
      <c r="A442" s="79"/>
    </row>
    <row r="443" spans="1:1" ht="13">
      <c r="A443" s="79"/>
    </row>
    <row r="444" spans="1:1" ht="13">
      <c r="A444" s="79"/>
    </row>
    <row r="445" spans="1:1" ht="13">
      <c r="A445" s="79"/>
    </row>
    <row r="446" spans="1:1" ht="13">
      <c r="A446" s="79"/>
    </row>
    <row r="447" spans="1:1" ht="13">
      <c r="A447" s="79"/>
    </row>
    <row r="448" spans="1:1" ht="13">
      <c r="A448" s="79"/>
    </row>
    <row r="449" spans="1:1" ht="13">
      <c r="A449" s="79"/>
    </row>
    <row r="450" spans="1:1" ht="13">
      <c r="A450" s="79"/>
    </row>
    <row r="451" spans="1:1" ht="13">
      <c r="A451" s="79"/>
    </row>
    <row r="452" spans="1:1" ht="13">
      <c r="A452" s="79"/>
    </row>
    <row r="453" spans="1:1" ht="13">
      <c r="A453" s="79"/>
    </row>
    <row r="454" spans="1:1" ht="13">
      <c r="A454" s="79"/>
    </row>
    <row r="455" spans="1:1" ht="13">
      <c r="A455" s="79"/>
    </row>
    <row r="456" spans="1:1" ht="13">
      <c r="A456" s="79"/>
    </row>
    <row r="457" spans="1:1" ht="13">
      <c r="A457" s="79"/>
    </row>
    <row r="458" spans="1:1" ht="13">
      <c r="A458" s="79"/>
    </row>
    <row r="459" spans="1:1" ht="13">
      <c r="A459" s="79"/>
    </row>
    <row r="460" spans="1:1" ht="13">
      <c r="A460" s="79"/>
    </row>
    <row r="461" spans="1:1" ht="13">
      <c r="A461" s="79"/>
    </row>
    <row r="462" spans="1:1" ht="13">
      <c r="A462" s="79"/>
    </row>
    <row r="463" spans="1:1" ht="13">
      <c r="A463" s="79"/>
    </row>
    <row r="464" spans="1:1" ht="13">
      <c r="A464" s="79"/>
    </row>
    <row r="465" spans="1:1" ht="13">
      <c r="A465" s="79"/>
    </row>
    <row r="466" spans="1:1" ht="13">
      <c r="A466" s="79"/>
    </row>
    <row r="467" spans="1:1" ht="13">
      <c r="A467" s="79"/>
    </row>
    <row r="468" spans="1:1" ht="13">
      <c r="A468" s="79"/>
    </row>
    <row r="469" spans="1:1" ht="13">
      <c r="A469" s="79"/>
    </row>
    <row r="470" spans="1:1" ht="13">
      <c r="A470" s="79"/>
    </row>
    <row r="471" spans="1:1" ht="13">
      <c r="A471" s="79"/>
    </row>
    <row r="472" spans="1:1" ht="13">
      <c r="A472" s="79"/>
    </row>
    <row r="473" spans="1:1" ht="13">
      <c r="A473" s="79"/>
    </row>
    <row r="474" spans="1:1" ht="13">
      <c r="A474" s="79"/>
    </row>
    <row r="475" spans="1:1" ht="13">
      <c r="A475" s="79"/>
    </row>
    <row r="476" spans="1:1" ht="13">
      <c r="A476" s="79"/>
    </row>
    <row r="477" spans="1:1" ht="13">
      <c r="A477" s="79"/>
    </row>
    <row r="478" spans="1:1" ht="13">
      <c r="A478" s="79"/>
    </row>
    <row r="479" spans="1:1" ht="13">
      <c r="A479" s="79"/>
    </row>
    <row r="480" spans="1:1" ht="13">
      <c r="A480" s="79"/>
    </row>
    <row r="481" spans="1:1" ht="13">
      <c r="A481" s="79"/>
    </row>
    <row r="482" spans="1:1" ht="13">
      <c r="A482" s="79"/>
    </row>
    <row r="483" spans="1:1" ht="13">
      <c r="A483" s="79"/>
    </row>
    <row r="484" spans="1:1" ht="13">
      <c r="A484" s="79"/>
    </row>
    <row r="485" spans="1:1" ht="13">
      <c r="A485" s="79"/>
    </row>
    <row r="486" spans="1:1" ht="13">
      <c r="A486" s="79"/>
    </row>
    <row r="487" spans="1:1" ht="13">
      <c r="A487" s="79"/>
    </row>
    <row r="488" spans="1:1" ht="13">
      <c r="A488" s="79"/>
    </row>
    <row r="489" spans="1:1" ht="13">
      <c r="A489" s="79"/>
    </row>
    <row r="490" spans="1:1" ht="13">
      <c r="A490" s="79"/>
    </row>
    <row r="491" spans="1:1" ht="13">
      <c r="A491" s="79"/>
    </row>
    <row r="492" spans="1:1" ht="13">
      <c r="A492" s="79"/>
    </row>
    <row r="493" spans="1:1" ht="13">
      <c r="A493" s="79"/>
    </row>
    <row r="494" spans="1:1" ht="13">
      <c r="A494" s="79"/>
    </row>
    <row r="495" spans="1:1" ht="13">
      <c r="A495" s="79"/>
    </row>
    <row r="496" spans="1:1" ht="13">
      <c r="A496" s="79"/>
    </row>
    <row r="497" spans="1:1" ht="13">
      <c r="A497" s="79"/>
    </row>
    <row r="498" spans="1:1" ht="13">
      <c r="A498" s="79"/>
    </row>
    <row r="499" spans="1:1" ht="13">
      <c r="A499" s="79"/>
    </row>
    <row r="500" spans="1:1" ht="13">
      <c r="A500" s="79"/>
    </row>
    <row r="501" spans="1:1" ht="13">
      <c r="A501" s="79"/>
    </row>
    <row r="502" spans="1:1" ht="13">
      <c r="A502" s="79"/>
    </row>
    <row r="503" spans="1:1" ht="13">
      <c r="A503" s="79"/>
    </row>
    <row r="504" spans="1:1" ht="13">
      <c r="A504" s="79"/>
    </row>
    <row r="505" spans="1:1" ht="13">
      <c r="A505" s="79"/>
    </row>
    <row r="506" spans="1:1" ht="13">
      <c r="A506" s="79"/>
    </row>
    <row r="507" spans="1:1" ht="13">
      <c r="A507" s="79"/>
    </row>
    <row r="508" spans="1:1" ht="13">
      <c r="A508" s="79"/>
    </row>
    <row r="509" spans="1:1" ht="13">
      <c r="A509" s="79"/>
    </row>
    <row r="510" spans="1:1" ht="13">
      <c r="A510" s="79"/>
    </row>
    <row r="511" spans="1:1" ht="13">
      <c r="A511" s="79"/>
    </row>
    <row r="512" spans="1:1" ht="13">
      <c r="A512" s="79"/>
    </row>
    <row r="513" spans="1:1" ht="13">
      <c r="A513" s="79"/>
    </row>
    <row r="514" spans="1:1" ht="13">
      <c r="A514" s="79"/>
    </row>
    <row r="515" spans="1:1" ht="13">
      <c r="A515" s="79"/>
    </row>
    <row r="516" spans="1:1" ht="13">
      <c r="A516" s="79"/>
    </row>
    <row r="517" spans="1:1" ht="13">
      <c r="A517" s="79"/>
    </row>
    <row r="518" spans="1:1" ht="13">
      <c r="A518" s="79"/>
    </row>
    <row r="519" spans="1:1" ht="13">
      <c r="A519" s="79"/>
    </row>
    <row r="520" spans="1:1" ht="13">
      <c r="A520" s="79"/>
    </row>
    <row r="521" spans="1:1" ht="13">
      <c r="A521" s="79"/>
    </row>
    <row r="522" spans="1:1" ht="13">
      <c r="A522" s="79"/>
    </row>
    <row r="523" spans="1:1" ht="13">
      <c r="A523" s="79"/>
    </row>
    <row r="524" spans="1:1" ht="13">
      <c r="A524" s="79"/>
    </row>
    <row r="525" spans="1:1" ht="13">
      <c r="A525" s="79"/>
    </row>
    <row r="526" spans="1:1" ht="13">
      <c r="A526" s="79"/>
    </row>
    <row r="527" spans="1:1" ht="13">
      <c r="A527" s="79"/>
    </row>
    <row r="528" spans="1:1" ht="13">
      <c r="A528" s="79"/>
    </row>
    <row r="529" spans="1:1" ht="13">
      <c r="A529" s="79"/>
    </row>
    <row r="530" spans="1:1" ht="13">
      <c r="A530" s="79"/>
    </row>
    <row r="531" spans="1:1" ht="13">
      <c r="A531" s="79"/>
    </row>
    <row r="532" spans="1:1" ht="13">
      <c r="A532" s="79"/>
    </row>
    <row r="533" spans="1:1" ht="13">
      <c r="A533" s="79"/>
    </row>
  </sheetData>
  <mergeCells count="6">
    <mergeCell ref="A1:R1"/>
    <mergeCell ref="A2:A3"/>
    <mergeCell ref="B2:B3"/>
    <mergeCell ref="C2:C3"/>
    <mergeCell ref="D2:J2"/>
    <mergeCell ref="K2:Q2"/>
  </mergeCells>
  <phoneticPr fontId="1"/>
  <pageMargins left="0.70866141732283472" right="0.70866141732283472" top="0.55118110236220474" bottom="0.15748031496062992" header="0.31496062992125984" footer="0.31496062992125984"/>
  <pageSetup paperSize="8" orientation="landscape" r:id="rId1"/>
  <headerFooter>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C01162-B4A4-46B9-B6C2-7D5F57C51AB2}">
  <dimension ref="A1:F19"/>
  <sheetViews>
    <sheetView workbookViewId="0">
      <selection activeCell="A2" sqref="A2"/>
    </sheetView>
  </sheetViews>
  <sheetFormatPr defaultRowHeight="18"/>
  <cols>
    <col min="1" max="1" width="9.6328125" style="109" customWidth="1"/>
    <col min="2" max="2" width="26.08984375" style="109" customWidth="1"/>
    <col min="3" max="3" width="4.90625" style="109" bestFit="1" customWidth="1"/>
    <col min="4" max="6" width="15.6328125" style="109" customWidth="1"/>
    <col min="7" max="16384" width="8.7265625" style="109"/>
  </cols>
  <sheetData>
    <row r="1" spans="1:6">
      <c r="A1" s="109" t="s">
        <v>593</v>
      </c>
      <c r="F1" s="109" t="s">
        <v>589</v>
      </c>
    </row>
    <row r="2" spans="1:6">
      <c r="A2" s="104"/>
      <c r="B2" s="104"/>
      <c r="C2" s="104"/>
      <c r="D2" s="104"/>
      <c r="E2" s="104"/>
      <c r="F2" s="104"/>
    </row>
    <row r="3" spans="1:6">
      <c r="A3" s="104"/>
      <c r="B3" s="108" t="s">
        <v>540</v>
      </c>
      <c r="C3" s="108" t="s">
        <v>541</v>
      </c>
      <c r="D3" s="108" t="s">
        <v>542</v>
      </c>
      <c r="E3" s="108" t="s">
        <v>543</v>
      </c>
      <c r="F3" s="108" t="s">
        <v>544</v>
      </c>
    </row>
    <row r="4" spans="1:6">
      <c r="A4" s="149" t="s">
        <v>545</v>
      </c>
      <c r="B4" s="110" t="s">
        <v>546</v>
      </c>
      <c r="C4" s="107">
        <v>4</v>
      </c>
      <c r="D4" s="107" t="s">
        <v>547</v>
      </c>
      <c r="E4" s="107" t="s">
        <v>548</v>
      </c>
      <c r="F4" s="107" t="s">
        <v>549</v>
      </c>
    </row>
    <row r="5" spans="1:6">
      <c r="A5" s="150"/>
      <c r="B5" s="111" t="s">
        <v>550</v>
      </c>
      <c r="C5" s="105">
        <v>2</v>
      </c>
      <c r="D5" s="105" t="s">
        <v>547</v>
      </c>
      <c r="E5" s="105" t="s">
        <v>551</v>
      </c>
      <c r="F5" s="105" t="s">
        <v>552</v>
      </c>
    </row>
    <row r="6" spans="1:6">
      <c r="A6" s="150"/>
      <c r="B6" s="111" t="s">
        <v>553</v>
      </c>
      <c r="C6" s="105">
        <v>3</v>
      </c>
      <c r="D6" s="105" t="s">
        <v>554</v>
      </c>
      <c r="E6" s="105" t="s">
        <v>555</v>
      </c>
      <c r="F6" s="105" t="s">
        <v>556</v>
      </c>
    </row>
    <row r="7" spans="1:6">
      <c r="A7" s="150"/>
      <c r="B7" s="111" t="s">
        <v>557</v>
      </c>
      <c r="C7" s="105">
        <v>1</v>
      </c>
      <c r="D7" s="105" t="s">
        <v>554</v>
      </c>
      <c r="E7" s="105" t="s">
        <v>558</v>
      </c>
      <c r="F7" s="105" t="s">
        <v>559</v>
      </c>
    </row>
    <row r="8" spans="1:6">
      <c r="A8" s="150"/>
      <c r="B8" s="111" t="s">
        <v>560</v>
      </c>
      <c r="C8" s="105">
        <v>2</v>
      </c>
      <c r="D8" s="105" t="s">
        <v>561</v>
      </c>
      <c r="E8" s="105" t="s">
        <v>562</v>
      </c>
      <c r="F8" s="105" t="s">
        <v>563</v>
      </c>
    </row>
    <row r="9" spans="1:6">
      <c r="A9" s="150"/>
      <c r="B9" s="111" t="s">
        <v>564</v>
      </c>
      <c r="C9" s="105">
        <v>5</v>
      </c>
      <c r="D9" s="105" t="s">
        <v>565</v>
      </c>
      <c r="E9" s="105" t="s">
        <v>566</v>
      </c>
      <c r="F9" s="105"/>
    </row>
    <row r="10" spans="1:6">
      <c r="A10" s="151"/>
      <c r="B10" s="111" t="s">
        <v>567</v>
      </c>
      <c r="C10" s="105">
        <v>4</v>
      </c>
      <c r="D10" s="105" t="s">
        <v>568</v>
      </c>
      <c r="E10" s="105" t="s">
        <v>569</v>
      </c>
      <c r="F10" s="105" t="s">
        <v>570</v>
      </c>
    </row>
    <row r="11" spans="1:6">
      <c r="A11" s="149" t="s">
        <v>571</v>
      </c>
      <c r="B11" s="111" t="s">
        <v>560</v>
      </c>
      <c r="C11" s="105">
        <v>106</v>
      </c>
      <c r="D11" s="105" t="s">
        <v>561</v>
      </c>
      <c r="E11" s="105" t="s">
        <v>562</v>
      </c>
      <c r="F11" s="105" t="s">
        <v>572</v>
      </c>
    </row>
    <row r="12" spans="1:6">
      <c r="A12" s="151"/>
      <c r="B12" s="111" t="s">
        <v>553</v>
      </c>
      <c r="C12" s="105">
        <v>6</v>
      </c>
      <c r="D12" s="105" t="s">
        <v>554</v>
      </c>
      <c r="E12" s="105" t="s">
        <v>573</v>
      </c>
      <c r="F12" s="105" t="s">
        <v>574</v>
      </c>
    </row>
    <row r="13" spans="1:6" ht="33" customHeight="1">
      <c r="A13" s="149" t="s">
        <v>575</v>
      </c>
      <c r="B13" s="111" t="s">
        <v>576</v>
      </c>
      <c r="C13" s="105">
        <v>4</v>
      </c>
      <c r="D13" s="105" t="s">
        <v>547</v>
      </c>
      <c r="E13" s="105" t="s">
        <v>551</v>
      </c>
      <c r="F13" s="105" t="s">
        <v>552</v>
      </c>
    </row>
    <row r="14" spans="1:6">
      <c r="A14" s="150"/>
      <c r="B14" s="111" t="s">
        <v>553</v>
      </c>
      <c r="C14" s="105">
        <v>1</v>
      </c>
      <c r="D14" s="105" t="s">
        <v>554</v>
      </c>
      <c r="E14" s="105" t="s">
        <v>577</v>
      </c>
      <c r="F14" s="105" t="s">
        <v>578</v>
      </c>
    </row>
    <row r="15" spans="1:6">
      <c r="A15" s="150"/>
      <c r="B15" s="111" t="s">
        <v>557</v>
      </c>
      <c r="C15" s="105">
        <v>2</v>
      </c>
      <c r="D15" s="105" t="s">
        <v>579</v>
      </c>
      <c r="E15" s="105" t="s">
        <v>580</v>
      </c>
      <c r="F15" s="105" t="s">
        <v>559</v>
      </c>
    </row>
    <row r="16" spans="1:6">
      <c r="A16" s="150"/>
      <c r="B16" s="111" t="s">
        <v>581</v>
      </c>
      <c r="C16" s="105">
        <v>1</v>
      </c>
      <c r="D16" s="105" t="s">
        <v>582</v>
      </c>
      <c r="E16" s="105" t="s">
        <v>583</v>
      </c>
      <c r="F16" s="105"/>
    </row>
    <row r="17" spans="1:6">
      <c r="A17" s="150"/>
      <c r="B17" s="111" t="s">
        <v>584</v>
      </c>
      <c r="C17" s="105">
        <v>1</v>
      </c>
      <c r="D17" s="105" t="s">
        <v>585</v>
      </c>
      <c r="E17" s="105"/>
      <c r="F17" s="105"/>
    </row>
    <row r="18" spans="1:6">
      <c r="A18" s="151"/>
      <c r="B18" s="111" t="s">
        <v>586</v>
      </c>
      <c r="C18" s="105" t="s">
        <v>587</v>
      </c>
      <c r="D18" s="105" t="s">
        <v>588</v>
      </c>
      <c r="E18" s="105"/>
      <c r="F18" s="105"/>
    </row>
    <row r="19" spans="1:6">
      <c r="A19" s="104"/>
      <c r="B19" s="106"/>
      <c r="C19" s="106"/>
      <c r="D19" s="106"/>
      <c r="E19" s="106"/>
      <c r="F19" s="106"/>
    </row>
  </sheetData>
  <mergeCells count="3">
    <mergeCell ref="A4:A10"/>
    <mergeCell ref="A11:A12"/>
    <mergeCell ref="A13:A18"/>
  </mergeCells>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様式</vt:lpstr>
      <vt:lpstr>別紙１</vt:lpstr>
      <vt:lpstr>別紙２</vt:lpstr>
      <vt:lpstr>別紙３</vt:lpstr>
      <vt:lpstr>別紙１!Print_Area</vt:lpstr>
      <vt:lpstr>別紙２!Print_Area</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海老原　美緒</cp:lastModifiedBy>
  <cp:lastPrinted>2023-12-21T05:47:34Z</cp:lastPrinted>
  <dcterms:created xsi:type="dcterms:W3CDTF">2023-11-28T01:49:42Z</dcterms:created>
  <dcterms:modified xsi:type="dcterms:W3CDTF">2025-12-16T07:06:32Z</dcterms:modified>
</cp:coreProperties>
</file>